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8475" windowWidth="9450" windowHeight="4815" tabRatio="753" activeTab="6"/>
  </bookViews>
  <sheets>
    <sheet name="ايرادات مخططة4" sheetId="1" r:id="rId1"/>
    <sheet name="رسم ايرادات مخططة5" sheetId="2" r:id="rId2"/>
    <sheet name="صفحة 18" sheetId="3" r:id="rId3"/>
    <sheet name="تقديرات الايرادات7 (2)" sheetId="4" r:id="rId4"/>
    <sheet name="تقديرات الايرادات7" sheetId="5" state="hidden" r:id="rId5"/>
    <sheet name="صفحة20" sheetId="6" r:id="rId6"/>
    <sheet name="صفحة21" sheetId="7" r:id="rId7"/>
  </sheets>
  <definedNames>
    <definedName name="_xlnm.Print_Area" localSheetId="0">'ايرادات مخططة4'!$A$1:$F$23</definedName>
    <definedName name="_xlnm.Print_Area" localSheetId="4">'تقديرات الايرادات7'!$A$1:$F$33</definedName>
    <definedName name="_xlnm.Print_Area" localSheetId="3">'تقديرات الايرادات7 (2)'!$A$1:$F$33</definedName>
    <definedName name="_xlnm.Print_Area" localSheetId="1">'رسم ايرادات مخططة5'!$A$1:$P$46</definedName>
  </definedNames>
  <calcPr fullCalcOnLoad="1"/>
</workbook>
</file>

<file path=xl/sharedStrings.xml><?xml version="1.0" encoding="utf-8"?>
<sst xmlns="http://schemas.openxmlformats.org/spreadsheetml/2006/main" count="79" uniqueCount="51">
  <si>
    <t>ت</t>
  </si>
  <si>
    <t>( 1 )</t>
  </si>
  <si>
    <t>( 2 )</t>
  </si>
  <si>
    <t>2/1</t>
  </si>
  <si>
    <t>الاهمية النسبية %</t>
  </si>
  <si>
    <t>المفــــــــــردات</t>
  </si>
  <si>
    <t>تقـــديـــــــــــــــرات</t>
  </si>
  <si>
    <t>المنقول من الهيئات والشركات العامة ( المملوكة للدولة )</t>
  </si>
  <si>
    <t>نسبة النمو%</t>
  </si>
  <si>
    <t>جـــــــــدول تقديــــــــــرات الايــــــــــــرادات حســـــــب مصـــــــــــادرها</t>
  </si>
  <si>
    <t>الايـــــــــــــــــرادات النفطيــــــــــــــــــــــــــــــــــــــــة</t>
  </si>
  <si>
    <t>الكمــــــــــــــــــــارك ( رســــم اعـــادة الاعمـــــــــــار )</t>
  </si>
  <si>
    <t>ضريبـــــــــــــة الدخــــــــل الخاصــــــــــــــــة لـلأفراد</t>
  </si>
  <si>
    <t>ضريبـــــــــــــة الدخــــــــل للشركــــــــــــــــــــــــــات</t>
  </si>
  <si>
    <t>ضريبــــــــــــة دخـــــــــــل الموظفيـــــــــــــــــــــــــن</t>
  </si>
  <si>
    <t>دخـــــــــــــــــــــــــــــــــل الفوائــــــــــــــــــــــــــــــد</t>
  </si>
  <si>
    <t>اجــــــــــــــــــــور الخدمـــــــــــــــــــــــــــــــــــــــات</t>
  </si>
  <si>
    <t>الضرائــــــــــب والرســــــــــــوم الاخــــــــــــــــــرى</t>
  </si>
  <si>
    <t>ضريبـــــــــــــــــــــــــــة المكـــــــــــــــــــــــــــــــس</t>
  </si>
  <si>
    <t>ايرادات النفط الخام المصدر</t>
  </si>
  <si>
    <t>(1)</t>
  </si>
  <si>
    <t>(2)</t>
  </si>
  <si>
    <t>ايرادات الاخــــــــــــــــــرى</t>
  </si>
  <si>
    <t>المجمـــــــــــــــــــــــــــــــوع (1+.........................+10)</t>
  </si>
  <si>
    <t xml:space="preserve">المجمــــــــــــــــــــــــــــوع(1 + 2 )  </t>
  </si>
  <si>
    <t>(مليار دينار)</t>
  </si>
  <si>
    <t>( مليار دينار )</t>
  </si>
  <si>
    <t>ضريبة الوارد الكمركي</t>
  </si>
  <si>
    <t>(16)</t>
  </si>
  <si>
    <t>ضريبة دخل الشركات النفط الاجنبية</t>
  </si>
  <si>
    <t>سنة / 2012</t>
  </si>
  <si>
    <t>الايـــرادات النفطيــــــة</t>
  </si>
  <si>
    <t>ضريبــة الدخــــل الخاصـــة لـلأفراد</t>
  </si>
  <si>
    <t>ضريبـــة الدخـل للشركـات</t>
  </si>
  <si>
    <t>ضريبـة دخل الموظفيـن</t>
  </si>
  <si>
    <t>دخـل الفوائـد</t>
  </si>
  <si>
    <t>اجـور الخدمـــات</t>
  </si>
  <si>
    <t>الضرائــب والرســوم الاخـــرى</t>
  </si>
  <si>
    <t>ضريبـــــة المكـس</t>
  </si>
  <si>
    <t>(18)</t>
  </si>
  <si>
    <t>(19)</t>
  </si>
  <si>
    <t>(20)</t>
  </si>
  <si>
    <t>سنة /2012</t>
  </si>
  <si>
    <t>سنة / 2013</t>
  </si>
  <si>
    <t>لسنة /2013 مقارنةً بسنة /2012</t>
  </si>
  <si>
    <t>وزارة المالية العراقية ــ دائرة الموازنة : موازنة عام / 2013</t>
  </si>
  <si>
    <t>جــــــــدول يوضــــح تقديــــــرات الايــــــرادات المخططــــة  لسنـــة / 2013 مقارنـــة بسنة / 2012</t>
  </si>
  <si>
    <t xml:space="preserve">      وزارة المالية العراقية ــ دائرة الموازنة : موازنة عام / 2013</t>
  </si>
  <si>
    <t>(17)</t>
  </si>
  <si>
    <t>* تم احتساب ايرادات النفط الخام المصدر على اساس سعر (90) دولار لكل برميل و(2.9) مليون برميل يومياً عن كميات الانتاج النفط الخام المصدر وعلى اساس سعر صرف (1166) دينار لكل دولار منها (175) الف برميل يومياً بمعدل تصدير عبر اقليم كردستان .</t>
  </si>
  <si>
    <t>(21)</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</si>
</sst>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د.ع.&quot;\ #,##0_-;&quot;د.ع.&quot;\ #,##0\-"/>
    <numFmt numFmtId="165" formatCode="&quot;د.ع.&quot;\ #,##0_-;[Red]&quot;د.ع.&quot;\ #,##0\-"/>
    <numFmt numFmtId="166" formatCode="&quot;د.ع.&quot;\ #,##0.00_-;&quot;د.ع.&quot;\ #,##0.00\-"/>
    <numFmt numFmtId="167" formatCode="&quot;د.ع.&quot;\ #,##0.00_-;[Red]&quot;د.ع.&quot;\ #,##0.00\-"/>
    <numFmt numFmtId="168" formatCode="_-&quot;د.ع.&quot;\ * #,##0_-;_-&quot;د.ع.&quot;\ * #,##0\-;_-&quot;د.ع.&quot;\ * &quot;-&quot;_-;_-@_-"/>
    <numFmt numFmtId="169" formatCode="_-* #,##0_-;_-* #,##0\-;_-* &quot;-&quot;_-;_-@_-"/>
    <numFmt numFmtId="170" formatCode="_-&quot;د.ع.&quot;\ * #,##0.00_-;_-&quot;د.ع.&quot;\ * #,##0.00\-;_-&quot;د.ع.&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ر.س.&quot;\ #,##0_-;&quot;ر.س.&quot;\ #,##0\-"/>
    <numFmt numFmtId="181" formatCode="&quot;ر.س.&quot;\ #,##0_-;[Red]&quot;ر.س.&quot;\ #,##0\-"/>
    <numFmt numFmtId="182" formatCode="&quot;ر.س.&quot;\ #,##0.00_-;&quot;ر.س.&quot;\ #,##0.00\-"/>
    <numFmt numFmtId="183" formatCode="&quot;ر.س.&quot;\ #,##0.00_-;[Red]&quot;ر.س.&quot;\ #,##0.00\-"/>
    <numFmt numFmtId="184" formatCode="_-&quot;ر.س.&quot;\ * #,##0_-;_-&quot;ر.س.&quot;\ * #,##0\-;_-&quot;ر.س.&quot;\ * &quot;-&quot;_-;_-@_-"/>
    <numFmt numFmtId="185" formatCode="_-&quot;ر.س.&quot;\ * #,##0.00_-;_-&quot;ر.س.&quot;\ * #,##0.00\-;_-&quot;ر.س.&quot;\ * &quot;-&quot;??_-;_-@_-"/>
    <numFmt numFmtId="186" formatCode="0.0"/>
    <numFmt numFmtId="187" formatCode="&quot;نعم&quot;\,\ &quot;نعم&quot;\,\ &quot;لا&quot;"/>
    <numFmt numFmtId="188" formatCode="&quot;True&quot;;&quot;True&quot;;&quot;False&quot;"/>
    <numFmt numFmtId="189" formatCode="&quot;تشغيل&quot;\,\ &quot;تشغيل&quot;\,\ &quot;إيقاف تشغيل&quot;"/>
    <numFmt numFmtId="190" formatCode="[$€-2]\ #,##0.00_);[Red]\([$€-2]\ #,##0.00\)"/>
    <numFmt numFmtId="191" formatCode="0.0%"/>
    <numFmt numFmtId="192" formatCode="0.000"/>
    <numFmt numFmtId="193" formatCode="&quot;Yes&quot;;&quot;Yes&quot;;&quot;No&quot;"/>
    <numFmt numFmtId="194" formatCode="&quot;On&quot;;&quot;On&quot;;&quot;Off&quot;"/>
  </numFmts>
  <fonts count="56">
    <font>
      <sz val="10"/>
      <name val="Arial"/>
      <family val="0"/>
    </font>
    <font>
      <b/>
      <sz val="16"/>
      <name val="Arial"/>
      <family val="2"/>
    </font>
    <font>
      <sz val="14"/>
      <name val="Arial"/>
      <family val="0"/>
    </font>
    <font>
      <u val="single"/>
      <sz val="10"/>
      <color indexed="12"/>
      <name val="Arial"/>
      <family val="0"/>
    </font>
    <font>
      <u val="single"/>
      <sz val="10"/>
      <color indexed="36"/>
      <name val="Arial"/>
      <family val="0"/>
    </font>
    <font>
      <sz val="8"/>
      <name val="Arial"/>
      <family val="0"/>
    </font>
    <font>
      <b/>
      <sz val="14"/>
      <name val="Arial"/>
      <family val="2"/>
    </font>
    <font>
      <sz val="10"/>
      <name val="Times New Roman"/>
      <family val="1"/>
    </font>
    <font>
      <b/>
      <sz val="18"/>
      <name val="Times New Roman"/>
      <family val="1"/>
    </font>
    <font>
      <b/>
      <sz val="14"/>
      <name val="Times New Roman"/>
      <family val="1"/>
    </font>
    <font>
      <b/>
      <sz val="16"/>
      <name val="Times New Roman"/>
      <family val="1"/>
    </font>
    <font>
      <b/>
      <sz val="12"/>
      <name val="Times New Roman"/>
      <family val="1"/>
    </font>
    <font>
      <sz val="18"/>
      <name val="Times New Roman"/>
      <family val="1"/>
    </font>
    <font>
      <sz val="14"/>
      <name val="Times New Roman"/>
      <family val="1"/>
    </font>
    <font>
      <b/>
      <sz val="12"/>
      <name val="Arial"/>
      <family val="2"/>
    </font>
    <font>
      <sz val="10.25"/>
      <color indexed="8"/>
      <name val="Arial"/>
      <family val="0"/>
    </font>
    <font>
      <b/>
      <sz val="12"/>
      <color indexed="8"/>
      <name val="Arial"/>
      <family val="0"/>
    </font>
    <font>
      <b/>
      <sz val="11"/>
      <color indexed="8"/>
      <name val="Arial"/>
      <family val="0"/>
    </font>
    <font>
      <sz val="10"/>
      <color indexed="8"/>
      <name val="Arial"/>
      <family val="0"/>
    </font>
    <font>
      <sz val="14"/>
      <color indexed="8"/>
      <name val="Arial"/>
      <family val="0"/>
    </font>
    <font>
      <sz val="11"/>
      <color indexed="8"/>
      <name val="Arial"/>
      <family val="0"/>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b/>
      <sz val="16"/>
      <color indexed="8"/>
      <name val="Arial"/>
      <family val="0"/>
    </font>
    <font>
      <sz val="14.5"/>
      <color indexed="8"/>
      <name val="Arial"/>
      <family val="0"/>
    </font>
    <font>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4">
    <xf numFmtId="0" fontId="0" fillId="0" borderId="0" xfId="0" applyAlignment="1">
      <alignment/>
    </xf>
    <xf numFmtId="0" fontId="0" fillId="0" borderId="0" xfId="0" applyAlignment="1">
      <alignment horizontal="center"/>
    </xf>
    <xf numFmtId="0" fontId="2" fillId="0" borderId="10" xfId="0" applyFont="1" applyBorder="1" applyAlignment="1">
      <alignment horizontal="right"/>
    </xf>
    <xf numFmtId="0" fontId="2" fillId="0" borderId="10" xfId="0" applyFont="1" applyBorder="1" applyAlignment="1">
      <alignment horizontal="center"/>
    </xf>
    <xf numFmtId="0" fontId="2" fillId="0" borderId="11" xfId="0" applyFont="1" applyBorder="1" applyAlignment="1">
      <alignment horizontal="center"/>
    </xf>
    <xf numFmtId="0" fontId="2" fillId="0" borderId="11" xfId="0" applyFont="1" applyFill="1" applyBorder="1" applyAlignment="1">
      <alignment horizontal="center"/>
    </xf>
    <xf numFmtId="0" fontId="2" fillId="0" borderId="11" xfId="0" applyFont="1" applyFill="1" applyBorder="1" applyAlignment="1">
      <alignment/>
    </xf>
    <xf numFmtId="0" fontId="2" fillId="0" borderId="11" xfId="0" applyFont="1" applyBorder="1" applyAlignment="1">
      <alignment/>
    </xf>
    <xf numFmtId="0" fontId="2" fillId="0" borderId="12" xfId="0" applyFont="1" applyBorder="1" applyAlignment="1">
      <alignment/>
    </xf>
    <xf numFmtId="49" fontId="2" fillId="0" borderId="0" xfId="0" applyNumberFormat="1" applyFont="1" applyAlignment="1">
      <alignment/>
    </xf>
    <xf numFmtId="0" fontId="7" fillId="0" borderId="0" xfId="0" applyFont="1" applyAlignment="1">
      <alignment/>
    </xf>
    <xf numFmtId="0" fontId="8" fillId="0" borderId="0" xfId="0" applyFont="1" applyAlignment="1">
      <alignment horizontal="center" vertical="center"/>
    </xf>
    <xf numFmtId="0" fontId="9" fillId="0" borderId="0" xfId="0" applyFont="1" applyAlignment="1">
      <alignment horizontal="center" vertical="center"/>
    </xf>
    <xf numFmtId="0" fontId="12" fillId="0" borderId="11" xfId="0" applyFont="1" applyBorder="1" applyAlignment="1">
      <alignment horizontal="center" vertical="center"/>
    </xf>
    <xf numFmtId="0" fontId="7" fillId="0" borderId="0" xfId="0" applyFont="1" applyAlignment="1">
      <alignment horizontal="center"/>
    </xf>
    <xf numFmtId="0" fontId="0" fillId="0" borderId="0" xfId="0" applyBorder="1" applyAlignment="1">
      <alignment horizontal="center"/>
    </xf>
    <xf numFmtId="192" fontId="2" fillId="0" borderId="11" xfId="0" applyNumberFormat="1" applyFont="1" applyBorder="1" applyAlignment="1">
      <alignment horizontal="center"/>
    </xf>
    <xf numFmtId="0" fontId="6" fillId="33" borderId="13" xfId="0" applyFont="1" applyFill="1" applyBorder="1" applyAlignment="1">
      <alignment horizontal="center"/>
    </xf>
    <xf numFmtId="49" fontId="6" fillId="33" borderId="13" xfId="0" applyNumberFormat="1" applyFont="1" applyFill="1" applyBorder="1" applyAlignment="1">
      <alignment horizontal="center"/>
    </xf>
    <xf numFmtId="49" fontId="6" fillId="33" borderId="14" xfId="0" applyNumberFormat="1" applyFont="1" applyFill="1" applyBorder="1" applyAlignment="1">
      <alignment horizontal="center"/>
    </xf>
    <xf numFmtId="0" fontId="2" fillId="33" borderId="11" xfId="0" applyFont="1" applyFill="1" applyBorder="1" applyAlignment="1">
      <alignment horizontal="center"/>
    </xf>
    <xf numFmtId="0" fontId="10" fillId="33" borderId="13" xfId="0" applyFont="1" applyFill="1" applyBorder="1" applyAlignment="1">
      <alignment horizontal="center"/>
    </xf>
    <xf numFmtId="49" fontId="10" fillId="33" borderId="14" xfId="0" applyNumberFormat="1" applyFont="1" applyFill="1" applyBorder="1" applyAlignment="1">
      <alignment horizontal="center"/>
    </xf>
    <xf numFmtId="49" fontId="10" fillId="33" borderId="14" xfId="0" applyNumberFormat="1" applyFont="1" applyFill="1" applyBorder="1" applyAlignment="1">
      <alignment horizontal="center" vertical="center"/>
    </xf>
    <xf numFmtId="0" fontId="8" fillId="33" borderId="11" xfId="0" applyFont="1" applyFill="1" applyBorder="1" applyAlignment="1">
      <alignment horizontal="center" vertical="center"/>
    </xf>
    <xf numFmtId="186" fontId="12" fillId="33" borderId="11" xfId="0" applyNumberFormat="1" applyFont="1" applyFill="1" applyBorder="1" applyAlignment="1">
      <alignment horizontal="center" vertical="center"/>
    </xf>
    <xf numFmtId="186" fontId="2" fillId="33" borderId="11" xfId="0" applyNumberFormat="1" applyFont="1" applyFill="1" applyBorder="1" applyAlignment="1">
      <alignment horizontal="center"/>
    </xf>
    <xf numFmtId="2" fontId="2" fillId="33" borderId="11" xfId="0" applyNumberFormat="1" applyFont="1" applyFill="1" applyBorder="1" applyAlignment="1">
      <alignment horizontal="center"/>
    </xf>
    <xf numFmtId="49" fontId="10" fillId="0" borderId="0" xfId="0" applyNumberFormat="1" applyFont="1" applyAlignment="1">
      <alignment/>
    </xf>
    <xf numFmtId="49" fontId="1" fillId="0" borderId="0" xfId="0" applyNumberFormat="1" applyFont="1" applyAlignment="1">
      <alignment/>
    </xf>
    <xf numFmtId="0" fontId="5" fillId="0" borderId="12" xfId="0" applyFont="1" applyBorder="1" applyAlignment="1">
      <alignment/>
    </xf>
    <xf numFmtId="0" fontId="5" fillId="0" borderId="11" xfId="0" applyFont="1" applyFill="1" applyBorder="1" applyAlignment="1">
      <alignment/>
    </xf>
    <xf numFmtId="0" fontId="5" fillId="0" borderId="11" xfId="0" applyFont="1" applyBorder="1" applyAlignment="1">
      <alignment/>
    </xf>
    <xf numFmtId="49" fontId="6" fillId="0" borderId="0" xfId="0" applyNumberFormat="1" applyFont="1" applyAlignment="1">
      <alignment/>
    </xf>
    <xf numFmtId="49" fontId="1" fillId="0" borderId="0" xfId="0" applyNumberFormat="1" applyFont="1" applyAlignment="1">
      <alignment horizontal="right"/>
    </xf>
    <xf numFmtId="49" fontId="14" fillId="0" borderId="0" xfId="0" applyNumberFormat="1" applyFont="1" applyAlignment="1">
      <alignment/>
    </xf>
    <xf numFmtId="49" fontId="0" fillId="0" borderId="0" xfId="0" applyNumberFormat="1" applyFont="1" applyAlignment="1">
      <alignment/>
    </xf>
    <xf numFmtId="0" fontId="10" fillId="33" borderId="13"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4" xfId="0" applyFont="1" applyFill="1" applyBorder="1" applyAlignment="1">
      <alignment horizontal="center" vertical="center"/>
    </xf>
    <xf numFmtId="0" fontId="13" fillId="0" borderId="0" xfId="0" applyFont="1" applyAlignment="1">
      <alignment horizontal="right" wrapText="1" readingOrder="2"/>
    </xf>
    <xf numFmtId="0" fontId="8" fillId="33" borderId="16" xfId="0" applyFont="1" applyFill="1" applyBorder="1" applyAlignment="1">
      <alignment horizontal="center" vertical="center"/>
    </xf>
    <xf numFmtId="0" fontId="8" fillId="33" borderId="12" xfId="0" applyFont="1" applyFill="1" applyBorder="1" applyAlignment="1">
      <alignment horizontal="center" vertical="center"/>
    </xf>
    <xf numFmtId="0" fontId="10" fillId="0" borderId="0" xfId="0" applyFont="1" applyAlignment="1">
      <alignment horizontal="center" vertical="center"/>
    </xf>
    <xf numFmtId="0" fontId="0" fillId="0" borderId="0" xfId="0" applyBorder="1" applyAlignment="1">
      <alignment horizontal="center"/>
    </xf>
    <xf numFmtId="0" fontId="11" fillId="0" borderId="17" xfId="0" applyFont="1" applyBorder="1" applyAlignment="1">
      <alignment horizontal="right"/>
    </xf>
    <xf numFmtId="0" fontId="0" fillId="0" borderId="18" xfId="0" applyBorder="1" applyAlignment="1">
      <alignment horizontal="center"/>
    </xf>
    <xf numFmtId="0" fontId="10" fillId="33" borderId="13" xfId="0" applyFont="1" applyFill="1" applyBorder="1" applyAlignment="1">
      <alignment horizontal="center"/>
    </xf>
    <xf numFmtId="0" fontId="10" fillId="33" borderId="15" xfId="0" applyFont="1" applyFill="1" applyBorder="1" applyAlignment="1">
      <alignment horizontal="center"/>
    </xf>
    <xf numFmtId="0" fontId="10" fillId="33" borderId="14" xfId="0" applyFont="1" applyFill="1" applyBorder="1" applyAlignment="1">
      <alignment horizontal="center"/>
    </xf>
    <xf numFmtId="0" fontId="10" fillId="33" borderId="16" xfId="0" applyFont="1" applyFill="1" applyBorder="1" applyAlignment="1">
      <alignment horizontal="center"/>
    </xf>
    <xf numFmtId="0" fontId="10" fillId="33" borderId="12" xfId="0" applyFont="1" applyFill="1" applyBorder="1" applyAlignment="1">
      <alignment horizontal="center"/>
    </xf>
    <xf numFmtId="0" fontId="10" fillId="33" borderId="13" xfId="0" applyFont="1" applyFill="1" applyBorder="1" applyAlignment="1">
      <alignment horizontal="center" vertical="center" wrapText="1" shrinkToFit="1"/>
    </xf>
    <xf numFmtId="0" fontId="10" fillId="33" borderId="15" xfId="0" applyFont="1" applyFill="1" applyBorder="1" applyAlignment="1">
      <alignment horizontal="center" vertical="center" wrapText="1" shrinkToFit="1"/>
    </xf>
    <xf numFmtId="0" fontId="10" fillId="33" borderId="14" xfId="0" applyFont="1" applyFill="1" applyBorder="1" applyAlignment="1">
      <alignment horizontal="center" vertical="center" wrapText="1" shrinkToFit="1"/>
    </xf>
    <xf numFmtId="0" fontId="6" fillId="33" borderId="13"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xf>
    <xf numFmtId="0" fontId="2" fillId="33" borderId="16" xfId="0" applyFont="1" applyFill="1" applyBorder="1" applyAlignment="1">
      <alignment horizontal="right"/>
    </xf>
    <xf numFmtId="0" fontId="2" fillId="33" borderId="12" xfId="0" applyFont="1" applyFill="1" applyBorder="1" applyAlignment="1">
      <alignment horizontal="right"/>
    </xf>
    <xf numFmtId="0" fontId="1" fillId="0" borderId="0" xfId="0" applyFont="1" applyAlignment="1">
      <alignment horizontal="center"/>
    </xf>
    <xf numFmtId="0" fontId="6" fillId="0" borderId="10" xfId="0" applyFont="1" applyBorder="1" applyAlignment="1">
      <alignment horizontal="left"/>
    </xf>
    <xf numFmtId="0" fontId="11" fillId="0" borderId="19"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رسم بياني يوضح تقديرات الايرادات المخططة لسنة/2013 مقارنةً بسنة/2012</a:t>
            </a:r>
          </a:p>
        </c:rich>
      </c:tx>
      <c:layout>
        <c:manualLayout>
          <c:xMode val="factor"/>
          <c:yMode val="factor"/>
          <c:x val="0"/>
          <c:y val="0"/>
        </c:manualLayout>
      </c:layout>
      <c:spPr>
        <a:noFill/>
        <a:ln>
          <a:noFill/>
        </a:ln>
      </c:spPr>
    </c:title>
    <c:view3D>
      <c:rotX val="15"/>
      <c:hPercent val="64"/>
      <c:rotY val="20"/>
      <c:depthPercent val="100"/>
      <c:rAngAx val="1"/>
    </c:view3D>
    <c:plotArea>
      <c:layout>
        <c:manualLayout>
          <c:xMode val="edge"/>
          <c:yMode val="edge"/>
          <c:x val="0.01"/>
          <c:y val="0.111"/>
          <c:w val="0.9055"/>
          <c:h val="0.87375"/>
        </c:manualLayout>
      </c:layout>
      <c:bar3DChart>
        <c:barDir val="col"/>
        <c:grouping val="clustered"/>
        <c:varyColors val="0"/>
        <c:ser>
          <c:idx val="0"/>
          <c:order val="0"/>
          <c:tx>
            <c:strRef>
              <c:f>'ايرادات مخططة4'!$B$10</c:f>
              <c:strCache>
                <c:ptCount val="1"/>
                <c:pt idx="0">
                  <c:v>ايرادات النفط الخام المصدر</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Percent val="0"/>
          </c:dLbls>
          <c:cat>
            <c:strRef>
              <c:f>'ايرادات مخططة4'!$C$8:$D$8</c:f>
              <c:strCache>
                <c:ptCount val="2"/>
                <c:pt idx="0">
                  <c:v>سنة / 2012</c:v>
                </c:pt>
                <c:pt idx="1">
                  <c:v>سنة / 2013</c:v>
                </c:pt>
              </c:strCache>
            </c:strRef>
          </c:cat>
          <c:val>
            <c:numRef>
              <c:f>'ايرادات مخططة4'!$C$10:$D$10</c:f>
              <c:numCache>
                <c:ptCount val="2"/>
                <c:pt idx="0">
                  <c:v>94378.05</c:v>
                </c:pt>
                <c:pt idx="1">
                  <c:v>111078.99</c:v>
                </c:pt>
              </c:numCache>
            </c:numRef>
          </c:val>
          <c:shape val="cylinder"/>
        </c:ser>
        <c:ser>
          <c:idx val="1"/>
          <c:order val="1"/>
          <c:tx>
            <c:strRef>
              <c:f>'ايرادات مخططة4'!$B$11</c:f>
              <c:strCache>
                <c:ptCount val="1"/>
                <c:pt idx="0">
                  <c:v>ايرادات الاخــــــــــــــــــرى</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Percent val="0"/>
          </c:dLbls>
          <c:cat>
            <c:strRef>
              <c:f>'ايرادات مخططة4'!$C$8:$D$8</c:f>
              <c:strCache>
                <c:ptCount val="2"/>
                <c:pt idx="0">
                  <c:v>سنة / 2012</c:v>
                </c:pt>
                <c:pt idx="1">
                  <c:v>سنة / 2013</c:v>
                </c:pt>
              </c:strCache>
            </c:strRef>
          </c:cat>
          <c:val>
            <c:numRef>
              <c:f>'ايرادات مخططة4'!$C$11:$D$11</c:f>
              <c:numCache>
                <c:ptCount val="2"/>
                <c:pt idx="0">
                  <c:v>7948.848</c:v>
                </c:pt>
                <c:pt idx="1">
                  <c:v>8217.673</c:v>
                </c:pt>
              </c:numCache>
            </c:numRef>
          </c:val>
          <c:shape val="cylinder"/>
        </c:ser>
        <c:shape val="cylinder"/>
        <c:axId val="29671349"/>
        <c:axId val="65715550"/>
      </c:bar3DChart>
      <c:catAx>
        <c:axId val="2967134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5715550"/>
        <c:crosses val="autoZero"/>
        <c:auto val="1"/>
        <c:lblOffset val="100"/>
        <c:tickLblSkip val="1"/>
        <c:noMultiLvlLbl val="0"/>
      </c:catAx>
      <c:valAx>
        <c:axId val="6571555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9671349"/>
        <c:crossesAt val="1"/>
        <c:crossBetween val="between"/>
        <c:dispUnits/>
      </c:valAx>
      <c:spPr>
        <a:noFill/>
        <a:ln>
          <a:noFill/>
        </a:ln>
      </c:spPr>
    </c:plotArea>
    <c:legend>
      <c:legendPos val="r"/>
      <c:layout>
        <c:manualLayout>
          <c:xMode val="edge"/>
          <c:yMode val="edge"/>
          <c:x val="0.8275"/>
          <c:y val="0.1165"/>
          <c:w val="0.1715"/>
          <c:h val="0.09825"/>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gradFill rotWithShape="1">
          <a:gsLst>
            <a:gs pos="0">
              <a:srgbClr val="FFFF99"/>
            </a:gs>
            <a:gs pos="100000">
              <a:srgbClr val="CCFFFF"/>
            </a:gs>
          </a:gsLst>
          <a:path path="rect">
            <a:fillToRect r="100000" b="100000"/>
          </a:path>
        </a:gradFill>
        <a:ln w="12700">
          <a:solidFill>
            <a:srgbClr val="808080"/>
          </a:solidFill>
        </a:ln>
      </c:spPr>
      <c:thickness val="0"/>
    </c:sideWall>
    <c:backWall>
      <c:spPr>
        <a:gradFill rotWithShape="1">
          <a:gsLst>
            <a:gs pos="0">
              <a:srgbClr val="FFFF99"/>
            </a:gs>
            <a:gs pos="100000">
              <a:srgbClr val="CCFFFF"/>
            </a:gs>
          </a:gsLst>
          <a:path path="rect">
            <a:fillToRect r="100000" b="100000"/>
          </a:path>
        </a:gradFill>
        <a:ln w="12700">
          <a:solidFill>
            <a:srgbClr val="808080"/>
          </a:solidFill>
        </a:ln>
      </c:spPr>
      <c:thickness val="0"/>
    </c:backWall>
    <c:plotVisOnly val="1"/>
    <c:dispBlanksAs val="gap"/>
    <c:showDLblsOverMax val="0"/>
  </c:chart>
  <c:spPr>
    <a:noFill/>
    <a:ln>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5175"/>
          <c:y val="0.1375"/>
          <c:w val="0.518"/>
          <c:h val="0.71275"/>
        </c:manualLayout>
      </c:layout>
      <c:pieChart>
        <c:varyColors val="1"/>
        <c:ser>
          <c:idx val="0"/>
          <c:order val="0"/>
          <c:spPr>
            <a:solidFill>
              <a:srgbClr val="4F81BD"/>
            </a:solidFill>
            <a:ln w="381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8100">
                <a:solidFill>
                  <a:srgbClr val="000000"/>
                </a:solidFill>
              </a:ln>
            </c:spPr>
          </c:dPt>
          <c:dPt>
            <c:idx val="1"/>
            <c:spPr>
              <a:solidFill>
                <a:srgbClr val="C0504D"/>
              </a:solidFill>
              <a:ln w="38100">
                <a:solidFill>
                  <a:srgbClr val="000000"/>
                </a:solidFill>
              </a:ln>
            </c:spPr>
          </c:dP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pPr>
                <a:noFill/>
                <a:ln w="12700">
                  <a:solidFill>
                    <a:srgbClr val="666699"/>
                  </a:solidFill>
                </a:ln>
              </c:spPr>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cat>
            <c:strRef>
              <c:f>'ايرادات مخططة4'!$B$10:$B$11</c:f>
              <c:strCache>
                <c:ptCount val="2"/>
                <c:pt idx="0">
                  <c:v>ايرادات النفط الخام المصدر</c:v>
                </c:pt>
                <c:pt idx="1">
                  <c:v>ايرادات الاخــــــــــــــــــرى</c:v>
                </c:pt>
              </c:strCache>
            </c:strRef>
          </c:cat>
          <c:val>
            <c:numRef>
              <c:f>'ايرادات مخططة4'!$F$10:$F$11</c:f>
              <c:numCache>
                <c:ptCount val="2"/>
                <c:pt idx="0">
                  <c:v>93.11156507370204</c:v>
                </c:pt>
                <c:pt idx="1">
                  <c:v>6.888434926297982</c:v>
                </c:pt>
              </c:numCache>
            </c:numRef>
          </c:val>
        </c:ser>
        <c:firstSliceAng val="360"/>
      </c:pieChart>
      <c:spPr>
        <a:noFill/>
        <a:ln>
          <a:noFill/>
        </a:ln>
      </c:spPr>
    </c:plotArea>
    <c:legend>
      <c:legendPos val="l"/>
      <c:layout>
        <c:manualLayout>
          <c:xMode val="edge"/>
          <c:yMode val="edge"/>
          <c:x val="0.00325"/>
          <c:y val="0.4535"/>
          <c:w val="0.207"/>
          <c:h val="0.08875"/>
        </c:manualLayout>
      </c:layout>
      <c:overlay val="0"/>
      <c:spPr>
        <a:noFill/>
        <a:ln w="3175">
          <a:noFill/>
        </a:ln>
      </c:spPr>
      <c:txPr>
        <a:bodyPr vert="horz" rot="0"/>
        <a:lstStyle/>
        <a:p>
          <a:pPr>
            <a:defRPr lang="en-US" cap="none" sz="14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1"/>
          <c:w val="0.98825"/>
          <c:h val="0.918"/>
        </c:manualLayout>
      </c:layout>
      <c:barChart>
        <c:barDir val="col"/>
        <c:grouping val="clustered"/>
        <c:varyColors val="0"/>
        <c:ser>
          <c:idx val="0"/>
          <c:order val="0"/>
          <c:tx>
            <c:strRef>
              <c:f>'تقديرات الايرادات7'!$C$9:$C$11</c:f>
              <c:strCache>
                <c:ptCount val="1"/>
                <c:pt idx="0">
                  <c:v>تقـــديـــــــــــــــرات سنة /2012 ( 1 )</c:v>
                </c:pt>
              </c:strCache>
            </c:strRef>
          </c:tx>
          <c:spPr>
            <a:solidFill>
              <a:srgbClr val="0070C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'تقديرات الايرادات7'!$B$12:$B$22</c:f>
              <c:strCache>
                <c:ptCount val="11"/>
                <c:pt idx="0">
                  <c:v>الايـــرادات النفطيــــــة</c:v>
                </c:pt>
                <c:pt idx="1">
                  <c:v>ضريبة الوارد الكمركي</c:v>
                </c:pt>
                <c:pt idx="2">
                  <c:v>ضريبــة الدخــــل الخاصـــة لـلأفراد</c:v>
                </c:pt>
                <c:pt idx="3">
                  <c:v>ضريبـــة الدخـل للشركـات</c:v>
                </c:pt>
                <c:pt idx="4">
                  <c:v>ضريبة دخل الشركات النفط الاجنبية</c:v>
                </c:pt>
                <c:pt idx="5">
                  <c:v>ضريبـة دخل الموظفيـن</c:v>
                </c:pt>
                <c:pt idx="6">
                  <c:v>دخـل الفوائـد</c:v>
                </c:pt>
                <c:pt idx="7">
                  <c:v>المنقول من الهيئات والشركات العامة ( المملوكة للدولة )</c:v>
                </c:pt>
                <c:pt idx="8">
                  <c:v>اجـور الخدمـــات</c:v>
                </c:pt>
                <c:pt idx="9">
                  <c:v>الضرائــب والرســوم الاخـــرى</c:v>
                </c:pt>
                <c:pt idx="10">
                  <c:v>ضريبـــــة المكـس</c:v>
                </c:pt>
              </c:strCache>
            </c:strRef>
          </c:cat>
          <c:val>
            <c:numRef>
              <c:f>'تقديرات الايرادات7'!$C$12:$C$22</c:f>
              <c:numCache>
                <c:ptCount val="11"/>
                <c:pt idx="0">
                  <c:v>94378.05</c:v>
                </c:pt>
                <c:pt idx="1">
                  <c:v>965</c:v>
                </c:pt>
                <c:pt idx="2">
                  <c:v>464.05</c:v>
                </c:pt>
                <c:pt idx="3">
                  <c:v>304.678</c:v>
                </c:pt>
                <c:pt idx="4">
                  <c:v>300</c:v>
                </c:pt>
                <c:pt idx="5">
                  <c:v>116.6</c:v>
                </c:pt>
                <c:pt idx="6">
                  <c:v>50</c:v>
                </c:pt>
                <c:pt idx="7">
                  <c:v>2591</c:v>
                </c:pt>
                <c:pt idx="8">
                  <c:v>86.75</c:v>
                </c:pt>
                <c:pt idx="9">
                  <c:v>2740.77</c:v>
                </c:pt>
                <c:pt idx="10">
                  <c:v>330</c:v>
                </c:pt>
              </c:numCache>
            </c:numRef>
          </c:val>
        </c:ser>
        <c:ser>
          <c:idx val="1"/>
          <c:order val="1"/>
          <c:tx>
            <c:strRef>
              <c:f>'تقديرات الايرادات7'!$D$9:$D$11</c:f>
              <c:strCache>
                <c:ptCount val="1"/>
                <c:pt idx="0">
                  <c:v>تقـــديـــــــــــــــرات سنة / 2013 ( 2 )</c:v>
                </c:pt>
              </c:strCache>
            </c:strRef>
          </c:tx>
          <c:spPr>
            <a:solidFill>
              <a:srgbClr val="C0504D"/>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'تقديرات الايرادات7'!$B$12:$B$22</c:f>
              <c:strCache>
                <c:ptCount val="11"/>
                <c:pt idx="0">
                  <c:v>الايـــرادات النفطيــــــة</c:v>
                </c:pt>
                <c:pt idx="1">
                  <c:v>ضريبة الوارد الكمركي</c:v>
                </c:pt>
                <c:pt idx="2">
                  <c:v>ضريبــة الدخــــل الخاصـــة لـلأفراد</c:v>
                </c:pt>
                <c:pt idx="3">
                  <c:v>ضريبـــة الدخـل للشركـات</c:v>
                </c:pt>
                <c:pt idx="4">
                  <c:v>ضريبة دخل الشركات النفط الاجنبية</c:v>
                </c:pt>
                <c:pt idx="5">
                  <c:v>ضريبـة دخل الموظفيـن</c:v>
                </c:pt>
                <c:pt idx="6">
                  <c:v>دخـل الفوائـد</c:v>
                </c:pt>
                <c:pt idx="7">
                  <c:v>المنقول من الهيئات والشركات العامة ( المملوكة للدولة )</c:v>
                </c:pt>
                <c:pt idx="8">
                  <c:v>اجـور الخدمـــات</c:v>
                </c:pt>
                <c:pt idx="9">
                  <c:v>الضرائــب والرســوم الاخـــرى</c:v>
                </c:pt>
                <c:pt idx="10">
                  <c:v>ضريبـــــة المكـس</c:v>
                </c:pt>
              </c:strCache>
            </c:strRef>
          </c:cat>
          <c:val>
            <c:numRef>
              <c:f>'تقديرات الايرادات7'!$D$12:$D$22</c:f>
              <c:numCache>
                <c:ptCount val="11"/>
                <c:pt idx="0">
                  <c:v>111078.99</c:v>
                </c:pt>
                <c:pt idx="1">
                  <c:v>1061.5</c:v>
                </c:pt>
                <c:pt idx="2">
                  <c:v>175</c:v>
                </c:pt>
                <c:pt idx="3">
                  <c:v>374</c:v>
                </c:pt>
                <c:pt idx="4">
                  <c:v>300</c:v>
                </c:pt>
                <c:pt idx="5">
                  <c:v>318.015</c:v>
                </c:pt>
                <c:pt idx="6">
                  <c:v>50</c:v>
                </c:pt>
                <c:pt idx="7">
                  <c:v>2810.1</c:v>
                </c:pt>
                <c:pt idx="8">
                  <c:v>165.414</c:v>
                </c:pt>
                <c:pt idx="9">
                  <c:v>2613.644</c:v>
                </c:pt>
                <c:pt idx="10">
                  <c:v>350</c:v>
                </c:pt>
              </c:numCache>
            </c:numRef>
          </c:val>
        </c:ser>
        <c:axId val="54569039"/>
        <c:axId val="21359304"/>
      </c:barChart>
      <c:catAx>
        <c:axId val="5456903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crossAx val="21359304"/>
        <c:crosses val="autoZero"/>
        <c:auto val="1"/>
        <c:lblOffset val="100"/>
        <c:tickLblSkip val="1"/>
        <c:noMultiLvlLbl val="0"/>
      </c:catAx>
      <c:valAx>
        <c:axId val="213593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56903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360"/>
      <c:depthPercent val="100"/>
      <c:rAngAx val="1"/>
    </c:view3D>
    <c:plotArea>
      <c:layout>
        <c:manualLayout>
          <c:xMode val="edge"/>
          <c:yMode val="edge"/>
          <c:x val="0.30875"/>
          <c:y val="0.11625"/>
          <c:w val="0.5955"/>
          <c:h val="0.8895"/>
        </c:manualLayout>
      </c:layout>
      <c:pie3DChart>
        <c:varyColors val="1"/>
        <c:ser>
          <c:idx val="0"/>
          <c:order val="0"/>
          <c:spPr>
            <a:solidFill>
              <a:srgbClr val="4F81BD"/>
            </a:solidFill>
            <a:ln w="3175">
              <a:noFill/>
            </a:ln>
          </c:spPr>
          <c:explosion val="36"/>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'تقديرات الايرادات7'!$B$12:$B$22</c:f>
              <c:strCache>
                <c:ptCount val="11"/>
                <c:pt idx="0">
                  <c:v>الايـــرادات النفطيــــــة</c:v>
                </c:pt>
                <c:pt idx="1">
                  <c:v>ضريبة الوارد الكمركي</c:v>
                </c:pt>
                <c:pt idx="2">
                  <c:v>ضريبــة الدخــــل الخاصـــة لـلأفراد</c:v>
                </c:pt>
                <c:pt idx="3">
                  <c:v>ضريبـــة الدخـل للشركـات</c:v>
                </c:pt>
                <c:pt idx="4">
                  <c:v>ضريبة دخل الشركات النفط الاجنبية</c:v>
                </c:pt>
                <c:pt idx="5">
                  <c:v>ضريبـة دخل الموظفيـن</c:v>
                </c:pt>
                <c:pt idx="6">
                  <c:v>دخـل الفوائـد</c:v>
                </c:pt>
                <c:pt idx="7">
                  <c:v>المنقول من الهيئات والشركات العامة ( المملوكة للدولة )</c:v>
                </c:pt>
                <c:pt idx="8">
                  <c:v>اجـور الخدمـــات</c:v>
                </c:pt>
                <c:pt idx="9">
                  <c:v>الضرائــب والرســوم الاخـــرى</c:v>
                </c:pt>
                <c:pt idx="10">
                  <c:v>ضريبـــــة المكـس</c:v>
                </c:pt>
              </c:strCache>
            </c:strRef>
          </c:cat>
          <c:val>
            <c:numRef>
              <c:f>'تقديرات الايرادات7'!$F$12:$F$22</c:f>
              <c:numCache>
                <c:ptCount val="11"/>
                <c:pt idx="0">
                  <c:v>93.11156507370201</c:v>
                </c:pt>
                <c:pt idx="1">
                  <c:v>0.8897985687998665</c:v>
                </c:pt>
                <c:pt idx="2">
                  <c:v>0.14669312250586589</c:v>
                </c:pt>
                <c:pt idx="3">
                  <c:v>0.3135041589553934</c:v>
                </c:pt>
                <c:pt idx="4">
                  <c:v>0.2514739242957701</c:v>
                </c:pt>
                <c:pt idx="5">
                  <c:v>0.2665749334497311</c:v>
                </c:pt>
                <c:pt idx="6">
                  <c:v>0.04191232071596168</c:v>
                </c:pt>
                <c:pt idx="7">
                  <c:v>2.3555562488784783</c:v>
                </c:pt>
                <c:pt idx="8">
                  <c:v>0.1386576923782017</c:v>
                </c:pt>
                <c:pt idx="9">
                  <c:v>2.190877711306979</c:v>
                </c:pt>
                <c:pt idx="10">
                  <c:v>0.29338624501173177</c:v>
                </c:pt>
              </c:numCache>
            </c:numRef>
          </c:val>
        </c:ser>
        <c:firstSliceAng val="36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0.07375</cdr:y>
    </cdr:from>
    <cdr:to>
      <cdr:x>0.07425</cdr:x>
      <cdr:y>0.13375</cdr:y>
    </cdr:to>
    <cdr:sp>
      <cdr:nvSpPr>
        <cdr:cNvPr id="1" name="Text Box 1"/>
        <cdr:cNvSpPr txBox="1">
          <a:spLocks noChangeArrowheads="1"/>
        </cdr:cNvSpPr>
      </cdr:nvSpPr>
      <cdr:spPr>
        <a:xfrm>
          <a:off x="28575" y="466725"/>
          <a:ext cx="676275" cy="381000"/>
        </a:xfrm>
        <a:prstGeom prst="rect">
          <a:avLst/>
        </a:prstGeom>
        <a:noFill/>
        <a:ln w="9525" cmpd="sng">
          <a:noFill/>
        </a:ln>
      </cdr:spPr>
      <cdr:txBody>
        <a:bodyPr vertOverflow="clip" wrap="square" lIns="0" tIns="27432" rIns="36576" bIns="0"/>
        <a:p>
          <a:pPr algn="r">
            <a:defRPr/>
          </a:pPr>
          <a:r>
            <a:rPr lang="en-US" cap="none" sz="1450" b="0" i="0" u="none" baseline="0">
              <a:solidFill>
                <a:srgbClr val="000000"/>
              </a:solidFill>
              <a:latin typeface="Arial"/>
              <a:ea typeface="Arial"/>
              <a:cs typeface="Arial"/>
            </a:rPr>
            <a:t>(مليار دينار)</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95250</xdr:rowOff>
    </xdr:from>
    <xdr:to>
      <xdr:col>15</xdr:col>
      <xdr:colOff>476250</xdr:colOff>
      <xdr:row>43</xdr:row>
      <xdr:rowOff>0</xdr:rowOff>
    </xdr:to>
    <xdr:graphicFrame>
      <xdr:nvGraphicFramePr>
        <xdr:cNvPr id="1" name="Chart 1"/>
        <xdr:cNvGraphicFramePr/>
      </xdr:nvGraphicFramePr>
      <xdr:xfrm>
        <a:off x="9525" y="495300"/>
        <a:ext cx="9582150" cy="6381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0.32325</cdr:x>
      <cdr:y>0.00775</cdr:y>
    </cdr:from>
    <cdr:to>
      <cdr:x>0.82875</cdr:x>
      <cdr:y>0.089</cdr:y>
    </cdr:to>
    <cdr:sp>
      <cdr:nvSpPr>
        <cdr:cNvPr id="1" name="TextBox 1"/>
        <cdr:cNvSpPr txBox="1">
          <a:spLocks noChangeArrowheads="1"/>
        </cdr:cNvSpPr>
      </cdr:nvSpPr>
      <cdr:spPr>
        <a:xfrm>
          <a:off x="2895600" y="47625"/>
          <a:ext cx="4533900" cy="533400"/>
        </a:xfrm>
        <a:prstGeom prst="rect">
          <a:avLst/>
        </a:prstGeom>
        <a:noFill/>
        <a:ln w="9525" cmpd="sng">
          <a:noFill/>
        </a:ln>
      </cdr:spPr>
      <cdr:txBody>
        <a:bodyPr vertOverflow="clip" wrap="square"/>
        <a:p>
          <a:pPr algn="ctr">
            <a:defRPr/>
          </a:pPr>
          <a:r>
            <a:rPr lang="en-US" cap="none" sz="1600" b="1" i="0" u="none" baseline="0">
              <a:solidFill>
                <a:srgbClr val="000000"/>
              </a:solidFill>
              <a:latin typeface="Arial"/>
              <a:ea typeface="Arial"/>
              <a:cs typeface="Arial"/>
            </a:rPr>
            <a:t>تقديرات الايرادات المخططة لسنة /</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2013</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28575</xdr:rowOff>
    </xdr:from>
    <xdr:to>
      <xdr:col>15</xdr:col>
      <xdr:colOff>28575</xdr:colOff>
      <xdr:row>41</xdr:row>
      <xdr:rowOff>19050</xdr:rowOff>
    </xdr:to>
    <xdr:graphicFrame>
      <xdr:nvGraphicFramePr>
        <xdr:cNvPr id="1" name="Chart 2"/>
        <xdr:cNvGraphicFramePr/>
      </xdr:nvGraphicFramePr>
      <xdr:xfrm>
        <a:off x="190500" y="238125"/>
        <a:ext cx="8963025" cy="6534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0.20075</cdr:x>
      <cdr:y>0.06275</cdr:y>
    </cdr:from>
    <cdr:to>
      <cdr:x>0.92975</cdr:x>
      <cdr:y>0.13</cdr:y>
    </cdr:to>
    <cdr:sp>
      <cdr:nvSpPr>
        <cdr:cNvPr id="1" name="TextBox 1"/>
        <cdr:cNvSpPr txBox="1">
          <a:spLocks noChangeArrowheads="1"/>
        </cdr:cNvSpPr>
      </cdr:nvSpPr>
      <cdr:spPr>
        <a:xfrm>
          <a:off x="1781175" y="400050"/>
          <a:ext cx="6486525" cy="438150"/>
        </a:xfrm>
        <a:prstGeom prst="rect">
          <a:avLst/>
        </a:prstGeom>
        <a:noFill/>
        <a:ln w="9525" cmpd="sng">
          <a:noFill/>
        </a:ln>
      </cdr:spPr>
      <cdr:txBody>
        <a:bodyPr vertOverflow="clip" wrap="square"/>
        <a:p>
          <a:pPr algn="l">
            <a:defRPr/>
          </a:pPr>
          <a:r>
            <a:rPr lang="en-US" cap="none" sz="1600" b="1" i="0" u="none" baseline="0">
              <a:solidFill>
                <a:srgbClr val="000000"/>
              </a:solidFill>
              <a:latin typeface="Arial"/>
              <a:ea typeface="Arial"/>
              <a:cs typeface="Arial"/>
            </a:rPr>
            <a:t>رسم بياني يوضح تقديرات الايرادات لسنة / 2013 حسب مصادرها مقارنة بسنة / 2012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361950</xdr:colOff>
      <xdr:row>40</xdr:row>
      <xdr:rowOff>38100</xdr:rowOff>
    </xdr:to>
    <xdr:graphicFrame>
      <xdr:nvGraphicFramePr>
        <xdr:cNvPr id="1" name="Chart 1"/>
        <xdr:cNvGraphicFramePr/>
      </xdr:nvGraphicFramePr>
      <xdr:xfrm>
        <a:off x="0" y="0"/>
        <a:ext cx="8896350" cy="6515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0.13075</cdr:x>
      <cdr:y>-0.00875</cdr:y>
    </cdr:from>
    <cdr:to>
      <cdr:x>0.97175</cdr:x>
      <cdr:y>0.14525</cdr:y>
    </cdr:to>
    <cdr:sp>
      <cdr:nvSpPr>
        <cdr:cNvPr id="1" name="TextBox 1"/>
        <cdr:cNvSpPr txBox="1">
          <a:spLocks noChangeArrowheads="1"/>
        </cdr:cNvSpPr>
      </cdr:nvSpPr>
      <cdr:spPr>
        <a:xfrm>
          <a:off x="1133475" y="-47624"/>
          <a:ext cx="7343775" cy="1000125"/>
        </a:xfrm>
        <a:prstGeom prst="rect">
          <a:avLst/>
        </a:prstGeom>
        <a:noFill/>
        <a:ln w="9525" cmpd="sng">
          <a:noFill/>
        </a:ln>
      </cdr:spPr>
      <cdr:txBody>
        <a:bodyPr vertOverflow="clip" wrap="square"/>
        <a:p>
          <a:pPr algn="ctr">
            <a:defRPr/>
          </a:pPr>
          <a:r>
            <a:rPr lang="en-US" cap="none" sz="1800" b="0" i="0" u="none" baseline="0">
              <a:solidFill>
                <a:srgbClr val="000000"/>
              </a:solidFill>
              <a:latin typeface="Arial"/>
              <a:ea typeface="Arial"/>
              <a:cs typeface="Arial"/>
            </a:rPr>
            <a:t>رسم</a:t>
          </a:r>
          <a:r>
            <a:rPr lang="en-US" cap="none" sz="1800" b="0" i="0" u="none" baseline="0">
              <a:solidFill>
                <a:srgbClr val="000000"/>
              </a:solidFill>
              <a:latin typeface="Arial"/>
              <a:ea typeface="Arial"/>
              <a:cs typeface="Arial"/>
            </a:rPr>
            <a:t> بياني يوضح  تقديرات الايرادات حسب مصادرها لسنة /2013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95250</xdr:rowOff>
    </xdr:from>
    <xdr:to>
      <xdr:col>14</xdr:col>
      <xdr:colOff>381000</xdr:colOff>
      <xdr:row>41</xdr:row>
      <xdr:rowOff>104775</xdr:rowOff>
    </xdr:to>
    <xdr:graphicFrame>
      <xdr:nvGraphicFramePr>
        <xdr:cNvPr id="1" name="Chart 1"/>
        <xdr:cNvGraphicFramePr/>
      </xdr:nvGraphicFramePr>
      <xdr:xfrm>
        <a:off x="180975" y="304800"/>
        <a:ext cx="8734425" cy="6496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22"/>
  <sheetViews>
    <sheetView rightToLeft="1" zoomScaleSheetLayoutView="100" zoomScalePageLayoutView="0" workbookViewId="0" topLeftCell="A10">
      <selection activeCell="A10" sqref="A1:IV16384"/>
    </sheetView>
  </sheetViews>
  <sheetFormatPr defaultColWidth="9.140625" defaultRowHeight="12.75"/>
  <cols>
    <col min="1" max="1" width="9.140625" style="10" customWidth="1"/>
    <col min="2" max="2" width="49.00390625" style="10" customWidth="1"/>
    <col min="3" max="3" width="21.7109375" style="10" customWidth="1"/>
    <col min="4" max="4" width="23.28125" style="10" customWidth="1"/>
    <col min="5" max="5" width="16.8515625" style="10" customWidth="1"/>
    <col min="6" max="6" width="19.140625" style="10" customWidth="1"/>
    <col min="7" max="16384" width="9.140625" style="10" customWidth="1"/>
  </cols>
  <sheetData>
    <row r="1" spans="1:7" ht="16.5" thickBot="1">
      <c r="A1" s="45" t="s">
        <v>45</v>
      </c>
      <c r="B1" s="45"/>
      <c r="C1" s="45"/>
      <c r="D1" s="45"/>
      <c r="E1" s="45"/>
      <c r="F1" s="45"/>
      <c r="G1" s="45"/>
    </row>
    <row r="2" spans="1:7" ht="2.25" customHeight="1">
      <c r="A2" s="44"/>
      <c r="B2" s="44"/>
      <c r="C2" s="44"/>
      <c r="D2" s="44"/>
      <c r="E2" s="44"/>
      <c r="F2" s="44"/>
      <c r="G2" s="44"/>
    </row>
    <row r="3" spans="1:7" ht="12.75">
      <c r="A3" s="46"/>
      <c r="B3" s="46"/>
      <c r="C3" s="46"/>
      <c r="D3" s="46"/>
      <c r="E3" s="46"/>
      <c r="F3" s="46"/>
      <c r="G3" s="46"/>
    </row>
    <row r="4" spans="1:7" ht="12.75">
      <c r="A4" s="15"/>
      <c r="B4" s="15"/>
      <c r="C4" s="15"/>
      <c r="D4" s="15"/>
      <c r="E4" s="15"/>
      <c r="F4" s="15"/>
      <c r="G4" s="15"/>
    </row>
    <row r="5" spans="1:6" ht="31.5" customHeight="1">
      <c r="A5" s="43" t="s">
        <v>46</v>
      </c>
      <c r="B5" s="43"/>
      <c r="C5" s="43"/>
      <c r="D5" s="43"/>
      <c r="E5" s="43"/>
      <c r="F5" s="43"/>
    </row>
    <row r="6" spans="2:6" ht="24.75" customHeight="1">
      <c r="B6" s="11"/>
      <c r="C6" s="11"/>
      <c r="D6" s="11"/>
      <c r="E6" s="11"/>
      <c r="F6" s="12" t="s">
        <v>25</v>
      </c>
    </row>
    <row r="7" spans="1:6" ht="27" customHeight="1">
      <c r="A7" s="47" t="s">
        <v>0</v>
      </c>
      <c r="B7" s="37" t="s">
        <v>5</v>
      </c>
      <c r="C7" s="50" t="s">
        <v>6</v>
      </c>
      <c r="D7" s="51"/>
      <c r="E7" s="37" t="s">
        <v>8</v>
      </c>
      <c r="F7" s="52" t="s">
        <v>4</v>
      </c>
    </row>
    <row r="8" spans="1:6" ht="20.25" customHeight="1">
      <c r="A8" s="48"/>
      <c r="B8" s="38"/>
      <c r="C8" s="21" t="s">
        <v>30</v>
      </c>
      <c r="D8" s="21" t="s">
        <v>43</v>
      </c>
      <c r="E8" s="38"/>
      <c r="F8" s="53"/>
    </row>
    <row r="9" spans="1:6" ht="23.25" customHeight="1">
      <c r="A9" s="49"/>
      <c r="B9" s="39"/>
      <c r="C9" s="22" t="s">
        <v>20</v>
      </c>
      <c r="D9" s="22" t="s">
        <v>21</v>
      </c>
      <c r="E9" s="23" t="s">
        <v>3</v>
      </c>
      <c r="F9" s="54"/>
    </row>
    <row r="10" spans="1:6" ht="36.75" customHeight="1">
      <c r="A10" s="13">
        <v>1</v>
      </c>
      <c r="B10" s="13" t="s">
        <v>19</v>
      </c>
      <c r="C10" s="13">
        <v>94378.05</v>
      </c>
      <c r="D10" s="13">
        <v>111078.99</v>
      </c>
      <c r="E10" s="25">
        <f>(D10/C10-1)*100</f>
        <v>17.695788374521413</v>
      </c>
      <c r="F10" s="25">
        <f>D10/D12%</f>
        <v>93.11156507370204</v>
      </c>
    </row>
    <row r="11" spans="1:6" ht="46.5" customHeight="1">
      <c r="A11" s="13">
        <v>2</v>
      </c>
      <c r="B11" s="13" t="s">
        <v>22</v>
      </c>
      <c r="C11" s="13">
        <v>7948.848</v>
      </c>
      <c r="D11" s="13">
        <v>8217.673</v>
      </c>
      <c r="E11" s="25">
        <f>(D11/C11-1)*100</f>
        <v>3.381936602637281</v>
      </c>
      <c r="F11" s="25">
        <f>D11/D12%</f>
        <v>6.888434926297982</v>
      </c>
    </row>
    <row r="12" spans="1:6" ht="64.5" customHeight="1">
      <c r="A12" s="41" t="s">
        <v>24</v>
      </c>
      <c r="B12" s="42"/>
      <c r="C12" s="24">
        <f>SUM(C10:C11)</f>
        <v>102326.898</v>
      </c>
      <c r="D12" s="24">
        <f>SUM(D10:D11)</f>
        <v>119296.663</v>
      </c>
      <c r="E12" s="25">
        <f>(D12/C12-1)*100</f>
        <v>16.58387514102109</v>
      </c>
      <c r="F12" s="25">
        <f>D12/D12%</f>
        <v>100.00000000000001</v>
      </c>
    </row>
    <row r="13" ht="12.75" customHeight="1">
      <c r="B13" s="14"/>
    </row>
    <row r="15" spans="1:6" ht="41.25" customHeight="1">
      <c r="A15" s="40" t="s">
        <v>49</v>
      </c>
      <c r="B15" s="40"/>
      <c r="C15" s="40"/>
      <c r="D15" s="40"/>
      <c r="E15" s="40"/>
      <c r="F15" s="40"/>
    </row>
    <row r="22" ht="20.25">
      <c r="F22" s="28" t="s">
        <v>28</v>
      </c>
    </row>
  </sheetData>
  <sheetProtection password="CC06" sheet="1"/>
  <mergeCells count="11">
    <mergeCell ref="F7:F9"/>
    <mergeCell ref="B7:B9"/>
    <mergeCell ref="A15:F15"/>
    <mergeCell ref="A12:B12"/>
    <mergeCell ref="A5:F5"/>
    <mergeCell ref="A2:G2"/>
    <mergeCell ref="A1:G1"/>
    <mergeCell ref="A3:G3"/>
    <mergeCell ref="A7:A9"/>
    <mergeCell ref="C7:D7"/>
    <mergeCell ref="E7:E8"/>
  </mergeCells>
  <printOptions/>
  <pageMargins left="0.17" right="0.52" top="0.34" bottom="0.48" header="0.2"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46"/>
  <sheetViews>
    <sheetView rightToLeft="1" zoomScaleSheetLayoutView="100" zoomScalePageLayoutView="0" workbookViewId="0" topLeftCell="A28">
      <selection activeCell="A28" sqref="A1:IV16384"/>
    </sheetView>
  </sheetViews>
  <sheetFormatPr defaultColWidth="9.140625" defaultRowHeight="12.75"/>
  <cols>
    <col min="5" max="5" width="8.7109375" style="0" customWidth="1"/>
    <col min="16" max="16" width="7.140625" style="0" customWidth="1"/>
  </cols>
  <sheetData>
    <row r="1" spans="1:16" ht="16.5" thickBot="1">
      <c r="A1" s="45" t="s">
        <v>45</v>
      </c>
      <c r="B1" s="45"/>
      <c r="C1" s="45"/>
      <c r="D1" s="45"/>
      <c r="E1" s="45"/>
      <c r="F1" s="45"/>
      <c r="G1" s="45"/>
      <c r="H1" s="45"/>
      <c r="I1" s="45"/>
      <c r="J1" s="45"/>
      <c r="K1" s="45"/>
      <c r="L1" s="45"/>
      <c r="M1" s="45"/>
      <c r="N1" s="45"/>
      <c r="O1" s="45"/>
      <c r="P1" s="45"/>
    </row>
    <row r="2" spans="1:7" ht="2.25" customHeight="1">
      <c r="A2" s="44"/>
      <c r="B2" s="44"/>
      <c r="C2" s="44"/>
      <c r="D2" s="44"/>
      <c r="E2" s="44"/>
      <c r="F2" s="44"/>
      <c r="G2" s="44"/>
    </row>
    <row r="3" spans="1:16" ht="12.75">
      <c r="A3" s="46"/>
      <c r="B3" s="46"/>
      <c r="C3" s="46"/>
      <c r="D3" s="46"/>
      <c r="E3" s="46"/>
      <c r="F3" s="46"/>
      <c r="G3" s="46"/>
      <c r="H3" s="46"/>
      <c r="I3" s="46"/>
      <c r="J3" s="46"/>
      <c r="K3" s="46"/>
      <c r="L3" s="46"/>
      <c r="M3" s="46"/>
      <c r="N3" s="46"/>
      <c r="O3" s="46"/>
      <c r="P3" s="46"/>
    </row>
    <row r="46" ht="20.25">
      <c r="P46" s="29" t="s">
        <v>48</v>
      </c>
    </row>
  </sheetData>
  <sheetProtection password="CC06" sheet="1"/>
  <mergeCells count="3">
    <mergeCell ref="A2:G2"/>
    <mergeCell ref="A1:P1"/>
    <mergeCell ref="A3:P3"/>
  </mergeCells>
  <printOptions/>
  <pageMargins left="0.28" right="0.26" top="0.18" bottom="0.16" header="0.17" footer="0.16"/>
  <pageSetup horizontalDpi="600" verticalDpi="600" orientation="landscape" paperSize="9" scale="96" r:id="rId2"/>
  <drawing r:id="rId1"/>
</worksheet>
</file>

<file path=xl/worksheets/sheet3.xml><?xml version="1.0" encoding="utf-8"?>
<worksheet xmlns="http://schemas.openxmlformats.org/spreadsheetml/2006/main" xmlns:r="http://schemas.openxmlformats.org/officeDocument/2006/relationships">
  <dimension ref="A1:P42"/>
  <sheetViews>
    <sheetView rightToLeft="1" workbookViewId="0" topLeftCell="A13">
      <selection activeCell="A13" sqref="A1:IV16384"/>
    </sheetView>
  </sheetViews>
  <sheetFormatPr defaultColWidth="9.140625" defaultRowHeight="12.75"/>
  <cols>
    <col min="10" max="10" width="8.8515625" style="0" customWidth="1"/>
  </cols>
  <sheetData>
    <row r="1" spans="1:16" ht="16.5" thickBot="1">
      <c r="A1" s="45" t="s">
        <v>45</v>
      </c>
      <c r="B1" s="45"/>
      <c r="C1" s="45"/>
      <c r="D1" s="45"/>
      <c r="E1" s="45"/>
      <c r="F1" s="45"/>
      <c r="G1" s="45"/>
      <c r="H1" s="45"/>
      <c r="I1" s="45"/>
      <c r="J1" s="45"/>
      <c r="K1" s="45"/>
      <c r="L1" s="45"/>
      <c r="M1" s="45"/>
      <c r="N1" s="45"/>
      <c r="O1" s="45"/>
      <c r="P1" s="45"/>
    </row>
    <row r="41" ht="18">
      <c r="N41" s="33"/>
    </row>
    <row r="42" ht="12.75">
      <c r="P42" s="36" t="s">
        <v>39</v>
      </c>
    </row>
  </sheetData>
  <sheetProtection password="CC06" sheet="1"/>
  <mergeCells count="1">
    <mergeCell ref="A1:P1"/>
  </mergeCells>
  <printOptions/>
  <pageMargins left="0.17" right="0.17" top="0.3937007874015748" bottom="0.44"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35"/>
  <sheetViews>
    <sheetView rightToLeft="1" zoomScalePageLayoutView="0" workbookViewId="0" topLeftCell="A16">
      <selection activeCell="A22" sqref="A1:IV16384"/>
    </sheetView>
  </sheetViews>
  <sheetFormatPr defaultColWidth="9.140625" defaultRowHeight="12.75"/>
  <cols>
    <col min="1" max="1" width="4.7109375" style="1" customWidth="1"/>
    <col min="2" max="2" width="48.8515625" style="0" customWidth="1"/>
    <col min="3" max="3" width="21.8515625" style="1" customWidth="1"/>
    <col min="4" max="4" width="21.57421875" style="1" customWidth="1"/>
    <col min="5" max="5" width="20.140625" style="1" customWidth="1"/>
    <col min="6" max="6" width="19.140625" style="0" customWidth="1"/>
    <col min="7" max="7" width="9.8515625" style="0" customWidth="1"/>
  </cols>
  <sheetData>
    <row r="1" spans="1:7" ht="16.5" thickBot="1">
      <c r="A1" s="45" t="s">
        <v>47</v>
      </c>
      <c r="B1" s="45"/>
      <c r="C1" s="45"/>
      <c r="D1" s="45"/>
      <c r="E1" s="45"/>
      <c r="F1" s="45"/>
      <c r="G1" s="45"/>
    </row>
    <row r="2" spans="1:7" ht="2.25" customHeight="1">
      <c r="A2" s="44"/>
      <c r="B2" s="44"/>
      <c r="C2" s="44"/>
      <c r="D2" s="44"/>
      <c r="E2" s="44"/>
      <c r="F2" s="44"/>
      <c r="G2" s="44"/>
    </row>
    <row r="3" spans="1:7" ht="12.75">
      <c r="A3" s="46"/>
      <c r="B3" s="46"/>
      <c r="C3" s="46"/>
      <c r="D3" s="46"/>
      <c r="E3" s="46"/>
      <c r="F3" s="46"/>
      <c r="G3" s="46"/>
    </row>
    <row r="4" spans="1:7" ht="12.75">
      <c r="A4" s="15"/>
      <c r="B4" s="15"/>
      <c r="C4" s="15"/>
      <c r="D4" s="15"/>
      <c r="E4" s="15"/>
      <c r="F4" s="15"/>
      <c r="G4" s="15"/>
    </row>
    <row r="5" spans="1:7" ht="12.75">
      <c r="A5" s="15"/>
      <c r="B5" s="15"/>
      <c r="C5" s="15"/>
      <c r="D5" s="15"/>
      <c r="E5" s="15"/>
      <c r="F5" s="15"/>
      <c r="G5" s="15"/>
    </row>
    <row r="6" spans="1:6" ht="20.25">
      <c r="A6" s="61" t="s">
        <v>9</v>
      </c>
      <c r="B6" s="61"/>
      <c r="C6" s="61"/>
      <c r="D6" s="61"/>
      <c r="E6" s="61"/>
      <c r="F6" s="61"/>
    </row>
    <row r="7" spans="1:6" ht="20.25">
      <c r="A7" s="61" t="s">
        <v>44</v>
      </c>
      <c r="B7" s="61"/>
      <c r="C7" s="61"/>
      <c r="D7" s="61"/>
      <c r="E7" s="61"/>
      <c r="F7" s="61"/>
    </row>
    <row r="8" spans="1:6" ht="18">
      <c r="A8" s="2"/>
      <c r="B8" s="2"/>
      <c r="C8" s="3"/>
      <c r="D8" s="3"/>
      <c r="E8" s="62" t="s">
        <v>26</v>
      </c>
      <c r="F8" s="62"/>
    </row>
    <row r="9" spans="1:6" ht="18">
      <c r="A9" s="55" t="s">
        <v>0</v>
      </c>
      <c r="B9" s="55" t="s">
        <v>5</v>
      </c>
      <c r="C9" s="58" t="s">
        <v>6</v>
      </c>
      <c r="D9" s="58"/>
      <c r="E9" s="55" t="s">
        <v>8</v>
      </c>
      <c r="F9" s="55" t="s">
        <v>4</v>
      </c>
    </row>
    <row r="10" spans="1:6" ht="18">
      <c r="A10" s="56"/>
      <c r="B10" s="56"/>
      <c r="C10" s="17" t="s">
        <v>42</v>
      </c>
      <c r="D10" s="18" t="s">
        <v>43</v>
      </c>
      <c r="E10" s="56"/>
      <c r="F10" s="56"/>
    </row>
    <row r="11" spans="1:6" ht="18">
      <c r="A11" s="57"/>
      <c r="B11" s="57"/>
      <c r="C11" s="19" t="s">
        <v>1</v>
      </c>
      <c r="D11" s="19" t="s">
        <v>2</v>
      </c>
      <c r="E11" s="19" t="s">
        <v>3</v>
      </c>
      <c r="F11" s="57"/>
    </row>
    <row r="12" spans="1:6" ht="18">
      <c r="A12" s="5">
        <v>1</v>
      </c>
      <c r="B12" s="6" t="s">
        <v>10</v>
      </c>
      <c r="C12" s="5">
        <v>94378.05</v>
      </c>
      <c r="D12" s="5">
        <v>111078.99</v>
      </c>
      <c r="E12" s="26">
        <f>(D12/C12-1)*100</f>
        <v>17.695788374521413</v>
      </c>
      <c r="F12" s="27">
        <f>D12/D24%</f>
        <v>93.11156507370201</v>
      </c>
    </row>
    <row r="13" spans="1:6" ht="18">
      <c r="A13" s="5">
        <f>A12+1</f>
        <v>2</v>
      </c>
      <c r="B13" s="6" t="s">
        <v>11</v>
      </c>
      <c r="C13" s="5">
        <v>0</v>
      </c>
      <c r="D13" s="5"/>
      <c r="E13" s="26" t="e">
        <f aca="true" t="shared" si="0" ref="E13:E23">(D13/C13-1)*100</f>
        <v>#DIV/0!</v>
      </c>
      <c r="F13" s="27">
        <f>D13/D24%</f>
        <v>0</v>
      </c>
    </row>
    <row r="14" spans="1:6" ht="18">
      <c r="A14" s="5">
        <f aca="true" t="shared" si="1" ref="A14:A23">A13+1</f>
        <v>3</v>
      </c>
      <c r="B14" s="6" t="s">
        <v>27</v>
      </c>
      <c r="C14" s="5">
        <v>965</v>
      </c>
      <c r="D14" s="5">
        <v>1061.5</v>
      </c>
      <c r="E14" s="26">
        <f t="shared" si="0"/>
        <v>10.000000000000009</v>
      </c>
      <c r="F14" s="27">
        <f>D14/D24%</f>
        <v>0.8897985687998665</v>
      </c>
    </row>
    <row r="15" spans="1:6" ht="18">
      <c r="A15" s="5">
        <f t="shared" si="1"/>
        <v>4</v>
      </c>
      <c r="B15" s="6" t="s">
        <v>12</v>
      </c>
      <c r="C15" s="5">
        <v>464.05</v>
      </c>
      <c r="D15" s="5">
        <v>175</v>
      </c>
      <c r="E15" s="26">
        <f t="shared" si="0"/>
        <v>-62.28854649283482</v>
      </c>
      <c r="F15" s="27">
        <f>D15/D24%</f>
        <v>0.14669312250586589</v>
      </c>
    </row>
    <row r="16" spans="1:6" ht="18">
      <c r="A16" s="5">
        <f t="shared" si="1"/>
        <v>5</v>
      </c>
      <c r="B16" s="6" t="s">
        <v>13</v>
      </c>
      <c r="C16" s="5">
        <v>304.678</v>
      </c>
      <c r="D16" s="5">
        <v>374</v>
      </c>
      <c r="E16" s="26">
        <f t="shared" si="0"/>
        <v>22.75254531013069</v>
      </c>
      <c r="F16" s="27">
        <f>D16/D24%</f>
        <v>0.3135041589553934</v>
      </c>
    </row>
    <row r="17" spans="1:6" ht="18">
      <c r="A17" s="5">
        <v>6</v>
      </c>
      <c r="B17" s="6" t="s">
        <v>29</v>
      </c>
      <c r="C17" s="5">
        <v>300</v>
      </c>
      <c r="D17" s="5">
        <v>300</v>
      </c>
      <c r="E17" s="26">
        <f t="shared" si="0"/>
        <v>0</v>
      </c>
      <c r="F17" s="27">
        <f>D17/D24%</f>
        <v>0.2514739242957701</v>
      </c>
    </row>
    <row r="18" spans="1:6" ht="18">
      <c r="A18" s="5">
        <v>7</v>
      </c>
      <c r="B18" s="6" t="s">
        <v>14</v>
      </c>
      <c r="C18" s="5">
        <v>116.6</v>
      </c>
      <c r="D18" s="5">
        <v>318.015</v>
      </c>
      <c r="E18" s="26">
        <f t="shared" si="0"/>
        <v>172.74013722126932</v>
      </c>
      <c r="F18" s="27">
        <f>D18/D24%</f>
        <v>0.2665749334497311</v>
      </c>
    </row>
    <row r="19" spans="1:6" ht="18">
      <c r="A19" s="5">
        <f t="shared" si="1"/>
        <v>8</v>
      </c>
      <c r="B19" s="6" t="s">
        <v>15</v>
      </c>
      <c r="C19" s="5">
        <v>50</v>
      </c>
      <c r="D19" s="5">
        <v>50</v>
      </c>
      <c r="E19" s="26">
        <f t="shared" si="0"/>
        <v>0</v>
      </c>
      <c r="F19" s="27">
        <f>D19/D24%</f>
        <v>0.04191232071596168</v>
      </c>
    </row>
    <row r="20" spans="1:6" ht="18">
      <c r="A20" s="5">
        <f t="shared" si="1"/>
        <v>9</v>
      </c>
      <c r="B20" s="6" t="s">
        <v>7</v>
      </c>
      <c r="C20" s="5">
        <v>2591</v>
      </c>
      <c r="D20" s="5">
        <v>2810.1</v>
      </c>
      <c r="E20" s="26">
        <f t="shared" si="0"/>
        <v>8.456194519490534</v>
      </c>
      <c r="F20" s="27">
        <f>D20/D24%</f>
        <v>2.3555562488784783</v>
      </c>
    </row>
    <row r="21" spans="1:6" ht="18">
      <c r="A21" s="5">
        <f t="shared" si="1"/>
        <v>10</v>
      </c>
      <c r="B21" s="7" t="s">
        <v>16</v>
      </c>
      <c r="C21" s="4">
        <v>86.75</v>
      </c>
      <c r="D21" s="4">
        <v>165.414</v>
      </c>
      <c r="E21" s="26">
        <f t="shared" si="0"/>
        <v>90.67896253602304</v>
      </c>
      <c r="F21" s="27">
        <f>D21/D24%</f>
        <v>0.1386576923782017</v>
      </c>
    </row>
    <row r="22" spans="1:6" ht="18">
      <c r="A22" s="5">
        <f t="shared" si="1"/>
        <v>11</v>
      </c>
      <c r="B22" s="7" t="s">
        <v>17</v>
      </c>
      <c r="C22" s="16">
        <v>2740.77</v>
      </c>
      <c r="D22" s="16">
        <v>2613.644</v>
      </c>
      <c r="E22" s="26">
        <f t="shared" si="0"/>
        <v>-4.638331563757636</v>
      </c>
      <c r="F22" s="27">
        <f>D22/D24%</f>
        <v>2.190877711306979</v>
      </c>
    </row>
    <row r="23" spans="1:6" ht="18">
      <c r="A23" s="5">
        <f t="shared" si="1"/>
        <v>12</v>
      </c>
      <c r="B23" s="8" t="s">
        <v>18</v>
      </c>
      <c r="C23" s="4">
        <v>330</v>
      </c>
      <c r="D23" s="4">
        <v>350</v>
      </c>
      <c r="E23" s="26">
        <f t="shared" si="0"/>
        <v>6.060606060606055</v>
      </c>
      <c r="F23" s="27">
        <f>D23/D24%</f>
        <v>0.29338624501173177</v>
      </c>
    </row>
    <row r="24" spans="1:6" ht="18">
      <c r="A24" s="59" t="s">
        <v>23</v>
      </c>
      <c r="B24" s="60"/>
      <c r="C24" s="20">
        <f>SUM(C12:C23)</f>
        <v>102326.89800000002</v>
      </c>
      <c r="D24" s="20">
        <f>SUM(D12:D23)</f>
        <v>119296.66300000002</v>
      </c>
      <c r="E24" s="26">
        <f>(D24/C24-1)*100</f>
        <v>16.58387514102109</v>
      </c>
      <c r="F24" s="27">
        <f>SUM(F12:F23)</f>
        <v>99.99999999999999</v>
      </c>
    </row>
    <row r="29" ht="20.25">
      <c r="F29" s="34" t="s">
        <v>40</v>
      </c>
    </row>
    <row r="35" ht="18">
      <c r="F35" s="9"/>
    </row>
  </sheetData>
  <sheetProtection password="CC06" sheet="1"/>
  <mergeCells count="12">
    <mergeCell ref="A1:G1"/>
    <mergeCell ref="A2:G2"/>
    <mergeCell ref="A3:G3"/>
    <mergeCell ref="A6:F6"/>
    <mergeCell ref="A7:F7"/>
    <mergeCell ref="E8:F8"/>
    <mergeCell ref="A9:A11"/>
    <mergeCell ref="B9:B11"/>
    <mergeCell ref="C9:D9"/>
    <mergeCell ref="E9:E10"/>
    <mergeCell ref="F9:F11"/>
    <mergeCell ref="A24:B24"/>
  </mergeCells>
  <printOptions/>
  <pageMargins left="0.17" right="0.77" top="0.41" bottom="0.46" header="0.41"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34"/>
  <sheetViews>
    <sheetView rightToLeft="1" zoomScalePageLayoutView="0" workbookViewId="0" topLeftCell="A13">
      <selection activeCell="A1" sqref="A1:IV1"/>
    </sheetView>
  </sheetViews>
  <sheetFormatPr defaultColWidth="9.140625" defaultRowHeight="12.75"/>
  <cols>
    <col min="1" max="1" width="4.7109375" style="1" customWidth="1"/>
    <col min="2" max="2" width="48.8515625" style="0" customWidth="1"/>
    <col min="3" max="3" width="21.8515625" style="1" customWidth="1"/>
    <col min="4" max="4" width="21.57421875" style="1" customWidth="1"/>
    <col min="5" max="5" width="20.140625" style="1" customWidth="1"/>
    <col min="6" max="6" width="19.140625" style="0" customWidth="1"/>
    <col min="7" max="7" width="9.8515625" style="0" customWidth="1"/>
  </cols>
  <sheetData>
    <row r="1" spans="1:7" ht="16.5" thickBot="1">
      <c r="A1" s="45" t="s">
        <v>47</v>
      </c>
      <c r="B1" s="45"/>
      <c r="C1" s="45"/>
      <c r="D1" s="45"/>
      <c r="E1" s="45"/>
      <c r="F1" s="45"/>
      <c r="G1" s="45"/>
    </row>
    <row r="2" spans="1:7" ht="2.25" customHeight="1">
      <c r="A2" s="44"/>
      <c r="B2" s="44"/>
      <c r="C2" s="44"/>
      <c r="D2" s="44"/>
      <c r="E2" s="44"/>
      <c r="F2" s="44"/>
      <c r="G2" s="44"/>
    </row>
    <row r="3" spans="1:7" ht="12.75">
      <c r="A3" s="46"/>
      <c r="B3" s="46"/>
      <c r="C3" s="46"/>
      <c r="D3" s="46"/>
      <c r="E3" s="46"/>
      <c r="F3" s="46"/>
      <c r="G3" s="46"/>
    </row>
    <row r="4" spans="1:7" ht="12.75">
      <c r="A4" s="15"/>
      <c r="B4" s="15"/>
      <c r="C4" s="15"/>
      <c r="D4" s="15"/>
      <c r="E4" s="15"/>
      <c r="F4" s="15"/>
      <c r="G4" s="15"/>
    </row>
    <row r="5" spans="1:7" ht="12.75">
      <c r="A5" s="15"/>
      <c r="B5" s="15"/>
      <c r="C5" s="15"/>
      <c r="D5" s="15"/>
      <c r="E5" s="15"/>
      <c r="F5" s="15"/>
      <c r="G5" s="15"/>
    </row>
    <row r="6" spans="1:6" ht="20.25">
      <c r="A6" s="61" t="s">
        <v>9</v>
      </c>
      <c r="B6" s="61"/>
      <c r="C6" s="61"/>
      <c r="D6" s="61"/>
      <c r="E6" s="61"/>
      <c r="F6" s="61"/>
    </row>
    <row r="7" spans="1:6" ht="20.25">
      <c r="A7" s="61" t="s">
        <v>44</v>
      </c>
      <c r="B7" s="61"/>
      <c r="C7" s="61"/>
      <c r="D7" s="61"/>
      <c r="E7" s="61"/>
      <c r="F7" s="61"/>
    </row>
    <row r="8" spans="1:6" ht="18">
      <c r="A8" s="2"/>
      <c r="B8" s="2"/>
      <c r="C8" s="3"/>
      <c r="D8" s="3"/>
      <c r="E8" s="62" t="s">
        <v>26</v>
      </c>
      <c r="F8" s="62"/>
    </row>
    <row r="9" spans="1:6" ht="18">
      <c r="A9" s="55" t="s">
        <v>0</v>
      </c>
      <c r="B9" s="55" t="s">
        <v>5</v>
      </c>
      <c r="C9" s="58" t="s">
        <v>6</v>
      </c>
      <c r="D9" s="58"/>
      <c r="E9" s="55" t="s">
        <v>8</v>
      </c>
      <c r="F9" s="55" t="s">
        <v>4</v>
      </c>
    </row>
    <row r="10" spans="1:6" ht="18">
      <c r="A10" s="56"/>
      <c r="B10" s="56"/>
      <c r="C10" s="17" t="s">
        <v>42</v>
      </c>
      <c r="D10" s="18" t="s">
        <v>43</v>
      </c>
      <c r="E10" s="56"/>
      <c r="F10" s="56"/>
    </row>
    <row r="11" spans="1:6" ht="18">
      <c r="A11" s="57"/>
      <c r="B11" s="57"/>
      <c r="C11" s="19" t="s">
        <v>1</v>
      </c>
      <c r="D11" s="19" t="s">
        <v>2</v>
      </c>
      <c r="E11" s="19" t="s">
        <v>3</v>
      </c>
      <c r="F11" s="57"/>
    </row>
    <row r="12" spans="1:6" ht="18">
      <c r="A12" s="5">
        <v>1</v>
      </c>
      <c r="B12" s="31" t="s">
        <v>31</v>
      </c>
      <c r="C12" s="5">
        <v>94378.05</v>
      </c>
      <c r="D12" s="5">
        <v>111078.99</v>
      </c>
      <c r="E12" s="26">
        <f>(D12/C12-1)*100</f>
        <v>17.695788374521413</v>
      </c>
      <c r="F12" s="27">
        <f>D12/D23%</f>
        <v>93.11156507370201</v>
      </c>
    </row>
    <row r="13" spans="1:6" ht="18">
      <c r="A13" s="5" t="e">
        <f>#REF!+1</f>
        <v>#REF!</v>
      </c>
      <c r="B13" s="31" t="s">
        <v>27</v>
      </c>
      <c r="C13" s="5">
        <v>965</v>
      </c>
      <c r="D13" s="5">
        <v>1061.5</v>
      </c>
      <c r="E13" s="26">
        <f aca="true" t="shared" si="0" ref="E13:E23">(D13/C13-1)*100</f>
        <v>10.000000000000009</v>
      </c>
      <c r="F13" s="27">
        <f>D13/D23%</f>
        <v>0.8897985687998665</v>
      </c>
    </row>
    <row r="14" spans="1:6" ht="18">
      <c r="A14" s="5" t="e">
        <f aca="true" t="shared" si="1" ref="A14:A22">A13+1</f>
        <v>#REF!</v>
      </c>
      <c r="B14" s="31" t="s">
        <v>32</v>
      </c>
      <c r="C14" s="5">
        <v>464.05</v>
      </c>
      <c r="D14" s="5">
        <v>175</v>
      </c>
      <c r="E14" s="26">
        <f t="shared" si="0"/>
        <v>-62.28854649283482</v>
      </c>
      <c r="F14" s="27">
        <f>D14/D23%</f>
        <v>0.14669312250586589</v>
      </c>
    </row>
    <row r="15" spans="1:6" ht="18">
      <c r="A15" s="5" t="e">
        <f t="shared" si="1"/>
        <v>#REF!</v>
      </c>
      <c r="B15" s="31" t="s">
        <v>33</v>
      </c>
      <c r="C15" s="5">
        <v>304.678</v>
      </c>
      <c r="D15" s="5">
        <v>374</v>
      </c>
      <c r="E15" s="26">
        <f t="shared" si="0"/>
        <v>22.75254531013069</v>
      </c>
      <c r="F15" s="27">
        <f>D15/D23%</f>
        <v>0.3135041589553934</v>
      </c>
    </row>
    <row r="16" spans="1:6" ht="18">
      <c r="A16" s="5">
        <v>6</v>
      </c>
      <c r="B16" s="31" t="s">
        <v>29</v>
      </c>
      <c r="C16" s="5">
        <v>300</v>
      </c>
      <c r="D16" s="5">
        <v>300</v>
      </c>
      <c r="E16" s="26">
        <f t="shared" si="0"/>
        <v>0</v>
      </c>
      <c r="F16" s="27">
        <f>D16/D23%</f>
        <v>0.2514739242957701</v>
      </c>
    </row>
    <row r="17" spans="1:6" ht="18">
      <c r="A17" s="5">
        <v>7</v>
      </c>
      <c r="B17" s="31" t="s">
        <v>34</v>
      </c>
      <c r="C17" s="5">
        <v>116.6</v>
      </c>
      <c r="D17" s="5">
        <v>318.015</v>
      </c>
      <c r="E17" s="26">
        <f t="shared" si="0"/>
        <v>172.74013722126932</v>
      </c>
      <c r="F17" s="27">
        <f>D17/D23%</f>
        <v>0.2665749334497311</v>
      </c>
    </row>
    <row r="18" spans="1:6" ht="18">
      <c r="A18" s="5">
        <f t="shared" si="1"/>
        <v>8</v>
      </c>
      <c r="B18" s="31" t="s">
        <v>35</v>
      </c>
      <c r="C18" s="5">
        <v>50</v>
      </c>
      <c r="D18" s="5">
        <v>50</v>
      </c>
      <c r="E18" s="26">
        <f t="shared" si="0"/>
        <v>0</v>
      </c>
      <c r="F18" s="27">
        <f>D18/D23%</f>
        <v>0.04191232071596168</v>
      </c>
    </row>
    <row r="19" spans="1:6" ht="18">
      <c r="A19" s="5">
        <f t="shared" si="1"/>
        <v>9</v>
      </c>
      <c r="B19" s="31" t="s">
        <v>7</v>
      </c>
      <c r="C19" s="5">
        <v>2591</v>
      </c>
      <c r="D19" s="5">
        <v>2810.1</v>
      </c>
      <c r="E19" s="26">
        <f t="shared" si="0"/>
        <v>8.456194519490534</v>
      </c>
      <c r="F19" s="27">
        <f>D19/D23%</f>
        <v>2.3555562488784783</v>
      </c>
    </row>
    <row r="20" spans="1:6" ht="18">
      <c r="A20" s="5">
        <f t="shared" si="1"/>
        <v>10</v>
      </c>
      <c r="B20" s="32" t="s">
        <v>36</v>
      </c>
      <c r="C20" s="4">
        <v>86.75</v>
      </c>
      <c r="D20" s="4">
        <v>165.414</v>
      </c>
      <c r="E20" s="26">
        <f t="shared" si="0"/>
        <v>90.67896253602304</v>
      </c>
      <c r="F20" s="27">
        <f>D20/D23%</f>
        <v>0.1386576923782017</v>
      </c>
    </row>
    <row r="21" spans="1:6" ht="18">
      <c r="A21" s="5">
        <f t="shared" si="1"/>
        <v>11</v>
      </c>
      <c r="B21" s="32" t="s">
        <v>37</v>
      </c>
      <c r="C21" s="16">
        <v>2740.77</v>
      </c>
      <c r="D21" s="16">
        <v>2613.644</v>
      </c>
      <c r="E21" s="26">
        <f t="shared" si="0"/>
        <v>-4.638331563757636</v>
      </c>
      <c r="F21" s="27">
        <f>D21/D23%</f>
        <v>2.190877711306979</v>
      </c>
    </row>
    <row r="22" spans="1:6" ht="18">
      <c r="A22" s="5">
        <f t="shared" si="1"/>
        <v>12</v>
      </c>
      <c r="B22" s="30" t="s">
        <v>38</v>
      </c>
      <c r="C22" s="4">
        <v>330</v>
      </c>
      <c r="D22" s="4">
        <v>350</v>
      </c>
      <c r="E22" s="26">
        <f t="shared" si="0"/>
        <v>6.060606060606055</v>
      </c>
      <c r="F22" s="27">
        <f>D22/D23%</f>
        <v>0.29338624501173177</v>
      </c>
    </row>
    <row r="23" spans="1:6" ht="18">
      <c r="A23" s="59" t="s">
        <v>23</v>
      </c>
      <c r="B23" s="60"/>
      <c r="C23" s="20">
        <f>SUM(C12:C22)</f>
        <v>102326.89800000002</v>
      </c>
      <c r="D23" s="20">
        <f>SUM(D12:D22)</f>
        <v>119296.66300000002</v>
      </c>
      <c r="E23" s="26">
        <f t="shared" si="0"/>
        <v>16.58387514102109</v>
      </c>
      <c r="F23" s="27">
        <f>SUM(F12:F22)</f>
        <v>99.99999999999999</v>
      </c>
    </row>
    <row r="33" ht="20.25">
      <c r="F33" s="29"/>
    </row>
    <row r="34" ht="18">
      <c r="F34" s="9"/>
    </row>
  </sheetData>
  <sheetProtection/>
  <mergeCells count="12">
    <mergeCell ref="A23:B23"/>
    <mergeCell ref="A7:F7"/>
    <mergeCell ref="E8:F8"/>
    <mergeCell ref="A9:A11"/>
    <mergeCell ref="B9:B11"/>
    <mergeCell ref="C9:D9"/>
    <mergeCell ref="E9:E10"/>
    <mergeCell ref="F9:F11"/>
    <mergeCell ref="A1:G1"/>
    <mergeCell ref="A2:G2"/>
    <mergeCell ref="A3:G3"/>
    <mergeCell ref="A6:F6"/>
  </mergeCells>
  <printOptions/>
  <pageMargins left="0.17" right="0.77" top="0.41" bottom="0.46" header="0.41"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N42:N42"/>
  <sheetViews>
    <sheetView rightToLeft="1" zoomScalePageLayoutView="0" workbookViewId="0" topLeftCell="A19">
      <selection activeCell="A19" sqref="A1:IV16384"/>
    </sheetView>
  </sheetViews>
  <sheetFormatPr defaultColWidth="9.140625" defaultRowHeight="12.75"/>
  <sheetData>
    <row r="42" ht="18">
      <c r="N42" s="33" t="s">
        <v>41</v>
      </c>
    </row>
  </sheetData>
  <sheetProtection password="CC06" sheet="1"/>
  <printOptions/>
  <pageMargins left="0.2755905511811024" right="0.62" top="0.31496062992125984" bottom="0.35433070866141736"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O44"/>
  <sheetViews>
    <sheetView rightToLeft="1" tabSelected="1" zoomScalePageLayoutView="0" workbookViewId="0" topLeftCell="A25">
      <selection activeCell="A1" sqref="A1:IV16384"/>
    </sheetView>
  </sheetViews>
  <sheetFormatPr defaultColWidth="9.140625" defaultRowHeight="12.75"/>
  <sheetData>
    <row r="1" spans="1:15" ht="16.5" thickBot="1">
      <c r="A1" s="63" t="s">
        <v>47</v>
      </c>
      <c r="B1" s="63"/>
      <c r="C1" s="63"/>
      <c r="D1" s="63"/>
      <c r="E1" s="63"/>
      <c r="F1" s="63"/>
      <c r="G1" s="63"/>
      <c r="H1" s="63"/>
      <c r="I1" s="63"/>
      <c r="J1" s="63"/>
      <c r="K1" s="63"/>
      <c r="L1" s="63"/>
      <c r="M1" s="63"/>
      <c r="N1" s="63"/>
      <c r="O1" s="63"/>
    </row>
    <row r="2" ht="13.5" thickTop="1"/>
    <row r="44" ht="15.75">
      <c r="N44" s="35" t="s">
        <v>50</v>
      </c>
    </row>
  </sheetData>
  <sheetProtection password="CC06" sheet="1"/>
  <mergeCells count="1">
    <mergeCell ref="A1:O1"/>
  </mergeCells>
  <printOptions/>
  <pageMargins left="0.2755905511811024" right="0.33" top="0.2755905511811024" bottom="0.3" header="0.31496062992125984" footer="0.4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mof</dc:creator>
  <cp:keywords/>
  <dc:description/>
  <cp:lastModifiedBy>XP</cp:lastModifiedBy>
  <cp:lastPrinted>2012-09-19T11:54:24Z</cp:lastPrinted>
  <dcterms:created xsi:type="dcterms:W3CDTF">2006-12-10T17:58:10Z</dcterms:created>
  <dcterms:modified xsi:type="dcterms:W3CDTF">2013-04-15T07:09:24Z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VMCDCHTSR4DK-1797567310-676</vt:lpwstr>
  </property>
  <property fmtid="{D5CDD505-2E9C-101B-9397-08002B2CF9AE}" pid="4" name="_dlc_DocIdItemGu">
    <vt:lpwstr>c1cb0244-db63-458a-b0f1-3d39d4d26d9c</vt:lpwstr>
  </property>
  <property fmtid="{D5CDD505-2E9C-101B-9397-08002B2CF9AE}" pid="5" name="_dlc_DocIdU">
    <vt:lpwstr>http://cms-mof/_layouts/DocIdRedir.aspx?ID=VMCDCHTSR4DK-1797567310-676, VMCDCHTSR4DK-1797567310-676</vt:lpwstr>
  </property>
</Properties>
</file>