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12120" windowHeight="3330" activeTab="2"/>
  </bookViews>
  <sheets>
    <sheet name="النشاط العام" sheetId="1" r:id="rId1"/>
    <sheet name="مقترح " sheetId="2" r:id="rId2"/>
    <sheet name="مصدق " sheetId="3" r:id="rId3"/>
  </sheets>
  <definedNames/>
  <calcPr fullCalcOnLoad="1"/>
</workbook>
</file>

<file path=xl/sharedStrings.xml><?xml version="1.0" encoding="utf-8"?>
<sst xmlns="http://schemas.openxmlformats.org/spreadsheetml/2006/main" count="354" uniqueCount="185">
  <si>
    <t>ت</t>
  </si>
  <si>
    <t>تعويضات</t>
  </si>
  <si>
    <t>الموظفين</t>
  </si>
  <si>
    <t>السلع</t>
  </si>
  <si>
    <t>والخدمات</t>
  </si>
  <si>
    <t>الفوائد</t>
  </si>
  <si>
    <t>الاعانات</t>
  </si>
  <si>
    <t>المنح</t>
  </si>
  <si>
    <t>منافع</t>
  </si>
  <si>
    <t>اجتماعية</t>
  </si>
  <si>
    <t>المصروفات</t>
  </si>
  <si>
    <t>الاخرى</t>
  </si>
  <si>
    <t>الموجودات</t>
  </si>
  <si>
    <t>غير المالية</t>
  </si>
  <si>
    <t>المجموع عدا</t>
  </si>
  <si>
    <t>الرواتب</t>
  </si>
  <si>
    <t>التقاعدية</t>
  </si>
  <si>
    <t>مجموع النفقات</t>
  </si>
  <si>
    <t>التشغيلية</t>
  </si>
  <si>
    <t>المشاريع واعادة</t>
  </si>
  <si>
    <t>الاعمار</t>
  </si>
  <si>
    <t>اجمالي الموازنة</t>
  </si>
  <si>
    <t>رئاسة الجمهورية</t>
  </si>
  <si>
    <t>الخارجية</t>
  </si>
  <si>
    <t>الداخلية</t>
  </si>
  <si>
    <t>العمل والشؤون الاجتماعية</t>
  </si>
  <si>
    <t>الصحة</t>
  </si>
  <si>
    <t>الدفاع</t>
  </si>
  <si>
    <t>العدل</t>
  </si>
  <si>
    <t>التربية</t>
  </si>
  <si>
    <t>الشباب والرياضة</t>
  </si>
  <si>
    <t>التجارة</t>
  </si>
  <si>
    <t>الثقافة</t>
  </si>
  <si>
    <t>النقل</t>
  </si>
  <si>
    <t>الاعمار والاسكان</t>
  </si>
  <si>
    <t>الزراعة</t>
  </si>
  <si>
    <t>الموارد المائية</t>
  </si>
  <si>
    <t>النفط</t>
  </si>
  <si>
    <t>التخطيط والتعاون الانمائي</t>
  </si>
  <si>
    <t>الصناعة والمعادن</t>
  </si>
  <si>
    <t>التعليم العالي والبحث العلمي</t>
  </si>
  <si>
    <t>الكهرباء</t>
  </si>
  <si>
    <t>الاتصالات</t>
  </si>
  <si>
    <t>البيئة</t>
  </si>
  <si>
    <t>المهجرين والمهاجرين</t>
  </si>
  <si>
    <t>حقوق الانسان</t>
  </si>
  <si>
    <t>اقليم كردستان</t>
  </si>
  <si>
    <t>مجلس القضاء الاعلى</t>
  </si>
  <si>
    <t>المجمــــــــــوع العـــــــــــــــــــام</t>
  </si>
  <si>
    <t>( مليون دينار )</t>
  </si>
  <si>
    <t>البلديات والاشغال العامة</t>
  </si>
  <si>
    <t>تعويضات الموظفين</t>
  </si>
  <si>
    <t>العلوم والتكنولوجيا</t>
  </si>
  <si>
    <t>أ- امانة مجلس الوزراء</t>
  </si>
  <si>
    <t>أ- دوائر وزارة المالية</t>
  </si>
  <si>
    <t>ب- النشاط العام للدولة</t>
  </si>
  <si>
    <t>أ- المجالس المحلية في المحافظات</t>
  </si>
  <si>
    <t>ب- الادارات العامة والمحلية في المحافظات</t>
  </si>
  <si>
    <t>ج- المفوضية العليا المستقلة للانتخابات</t>
  </si>
  <si>
    <t>د- المحكمة الجنائية العراقية</t>
  </si>
  <si>
    <t xml:space="preserve">  الوزارة               الحسابات الرئيسية</t>
  </si>
  <si>
    <t>ج - هيئة دعاوي حل نزاعات الملكية العقارية</t>
  </si>
  <si>
    <t>مجلس النواب ( اجمالي )</t>
  </si>
  <si>
    <t>مجلس الوزراء ( اجمالي )</t>
  </si>
  <si>
    <t>الدوائر غير المرتبطة بوزارة ( اجمالي)</t>
  </si>
  <si>
    <t>الماليـــــــة ( اجمالي )</t>
  </si>
  <si>
    <t>ب- رئاسة مجلس الوزراء</t>
  </si>
  <si>
    <t>ا- مجلس النواب</t>
  </si>
  <si>
    <t>جــــدول رقـــم / 4</t>
  </si>
  <si>
    <t>ب- الهيئة الوطنية للمسائلة والعدالة</t>
  </si>
  <si>
    <t>ج- مجلس الامن الوطني</t>
  </si>
  <si>
    <t>د - الهيئة العراقية للسيطرة على المصادر المشعة</t>
  </si>
  <si>
    <t>هـ- ديوان الوقف الشيعي</t>
  </si>
  <si>
    <t>هـ- ديوان الرقابة المالية</t>
  </si>
  <si>
    <t>و- هيئة النزاهة العامة</t>
  </si>
  <si>
    <t>د - مكتب المفتش العام لهيئة نزاعات الملكية العقارية</t>
  </si>
  <si>
    <t>ز- ديوان الوقف السني</t>
  </si>
  <si>
    <t>ط- ديوان المسيحيين والطوائف الاخرى</t>
  </si>
  <si>
    <t>ك- مكتب القائد العام للقوات المسلحة</t>
  </si>
  <si>
    <t>ل- جهاز المخابرات الوطني العراقي</t>
  </si>
  <si>
    <t>م- مديرية نزع السلاح ودمج المليشيات</t>
  </si>
  <si>
    <t>ن- الهيئة الوطنية للأستثمار</t>
  </si>
  <si>
    <t>ج- كلية الامام الاعظم</t>
  </si>
  <si>
    <t>وـ- مكتب المفتش العام للوقف الشيعي</t>
  </si>
  <si>
    <t>ح-مكتب المفتش العام للوقف السني</t>
  </si>
  <si>
    <t>ي- مكتب المفتش العام للطوائف الاخرى</t>
  </si>
  <si>
    <t>التقديــــرات المقترحة للموازنـــــــــة العـــــامـــــة للعــــــراق لسنـــــــــة / 2009</t>
  </si>
  <si>
    <t>التقديــــرات المصدقة للموازنـــــــــة العـــــامـــــة للعــــــراق لسنـــــــــة / 2008</t>
  </si>
  <si>
    <t>مليون دينار</t>
  </si>
  <si>
    <t>المفــــــــــــــــردات</t>
  </si>
  <si>
    <t>المصدق</t>
  </si>
  <si>
    <t>المنقح</t>
  </si>
  <si>
    <t>المقترحة</t>
  </si>
  <si>
    <t>( المتفق عليها)</t>
  </si>
  <si>
    <t>تعويضــــــــــــات الموظفيـــــــــــــــن</t>
  </si>
  <si>
    <t>الرواتب والمكافأت التقاعديه</t>
  </si>
  <si>
    <t>الرواتب التقاعدية المدنية</t>
  </si>
  <si>
    <t>المكافأت التقاعدية المدنية</t>
  </si>
  <si>
    <t>الرواتب التقاعدية العسكرية</t>
  </si>
  <si>
    <t>المكافأت التقاعدية العسكرية</t>
  </si>
  <si>
    <t>السلــــــــــــــــع والخدمـــــــــــــــات</t>
  </si>
  <si>
    <t>أ - الخدميــــــــــــــــــــــــــــــــة</t>
  </si>
  <si>
    <t xml:space="preserve">  استشارات قانونية (اجور المحامين توكيل ) المفاوضات والمطالبات القانونية للدين الخارجي</t>
  </si>
  <si>
    <t xml:space="preserve">     استشارات اقتصادية ومالية ( تدقيق ومتابعة  وملاحقة  الديون في الخارج )</t>
  </si>
  <si>
    <t xml:space="preserve">               المساهمة في كلفة انتاج النفط الخام المصدر</t>
  </si>
  <si>
    <t xml:space="preserve">            خدمات اخرى متنوعة( كفاءة الاداء الضريبي  )</t>
  </si>
  <si>
    <t xml:space="preserve">ب - السلعيـــــــــــــــــــــــــــة </t>
  </si>
  <si>
    <t xml:space="preserve">               استيراد الطاقة الكهربائية </t>
  </si>
  <si>
    <t xml:space="preserve">               استيراد الوقود لمحطات توليد الطاقة الكهربائية</t>
  </si>
  <si>
    <t xml:space="preserve">فوائد  السندات والحوالات </t>
  </si>
  <si>
    <t xml:space="preserve">  فوائد السندات على  اطفاء ديون  القطاع الخاص قي الخارج</t>
  </si>
  <si>
    <t>الاعـــانــــــــــــــــــــــــــــــــات</t>
  </si>
  <si>
    <t xml:space="preserve"> أ - دعم شركات الكهرباء </t>
  </si>
  <si>
    <t xml:space="preserve">                 1 - الرواتب</t>
  </si>
  <si>
    <t xml:space="preserve">                 2 - النفقات التشغيلية</t>
  </si>
  <si>
    <t xml:space="preserve"> ب_دعم شركات الزراعة</t>
  </si>
  <si>
    <t xml:space="preserve">  دعم الشركة العامة للبستنة والغابات </t>
  </si>
  <si>
    <t xml:space="preserve"> دعم الشركة العامة لخدمات الثروة الحيوانية </t>
  </si>
  <si>
    <t xml:space="preserve"> دعم الشركة العامة للبيطرة</t>
  </si>
  <si>
    <t xml:space="preserve">  دعم الشركة العامة للمحاصيل الصناعية</t>
  </si>
  <si>
    <t>شراء المحاصيل الزراعية المصابة</t>
  </si>
  <si>
    <t xml:space="preserve">الدواجن </t>
  </si>
  <si>
    <t>البذور</t>
  </si>
  <si>
    <t>بيع الاسمدة باسعار مخفضة</t>
  </si>
  <si>
    <t>خفض سعر الحبوب</t>
  </si>
  <si>
    <t>اعانات زراعية اخرى</t>
  </si>
  <si>
    <t>دعم اسعار المشتقات النفطية للمزارعين</t>
  </si>
  <si>
    <t>المـــــنــــــــــــــــــــــــــــــــــح</t>
  </si>
  <si>
    <t>أ -  الالتزامات العربية والدولية</t>
  </si>
  <si>
    <t>المساهمات العربية</t>
  </si>
  <si>
    <t>المساهمات الدولية</t>
  </si>
  <si>
    <t xml:space="preserve">ب -  منحة امانة بغداد </t>
  </si>
  <si>
    <t xml:space="preserve">ج - منحة المديرية العامة للماء </t>
  </si>
  <si>
    <t>د -  منحة المديرية العامة للمجاري</t>
  </si>
  <si>
    <t>هـ -  منحة المؤسسات البلدية</t>
  </si>
  <si>
    <t xml:space="preserve"> و_الثقافة</t>
  </si>
  <si>
    <t xml:space="preserve">  منحة الهيئة العامة للسياحة </t>
  </si>
  <si>
    <t xml:space="preserve">  منحة دار الشؤون الثقافية العامة </t>
  </si>
  <si>
    <t xml:space="preserve"> منحة دائرة السينما والمسرح </t>
  </si>
  <si>
    <t xml:space="preserve"> منحة دائرة الفنون التشكيلية </t>
  </si>
  <si>
    <t xml:space="preserve">  ز_منحة شبكة الاعلام العراقي </t>
  </si>
  <si>
    <t xml:space="preserve"> ط_ منحة اللجنة البارالمبية الوطنية العراقية </t>
  </si>
  <si>
    <t xml:space="preserve">ي -  المجمع العلمي </t>
  </si>
  <si>
    <t xml:space="preserve">ك - بيت الحكمة </t>
  </si>
  <si>
    <t>م -  برنامج تنمية انعاش الاهوار</t>
  </si>
  <si>
    <t xml:space="preserve">  ص_ راسمال صندوق اقراض الفلاحين الصغار</t>
  </si>
  <si>
    <t xml:space="preserve">  ف_رأسمال المصرف الزراعي </t>
  </si>
  <si>
    <t xml:space="preserve">  س_منحة مؤسستي الشهداء والسجناء</t>
  </si>
  <si>
    <t xml:space="preserve">منحة مؤسسة الشهداء </t>
  </si>
  <si>
    <t xml:space="preserve">منحة مؤسسة السجناء </t>
  </si>
  <si>
    <t xml:space="preserve"> ق_منحة هيئة الحج</t>
  </si>
  <si>
    <t xml:space="preserve"> ر_برنامج اعادة اعمار الروضة الشريفة</t>
  </si>
  <si>
    <t>منافــــــــــــــع اجتماعيـــــــــــــــــة</t>
  </si>
  <si>
    <t>أ - شبكة الحماية الاجتماعية</t>
  </si>
  <si>
    <t>ب - بدلات العسكريين</t>
  </si>
  <si>
    <t>ج - نظام التوزيع العام ( البطاقة التموينية )</t>
  </si>
  <si>
    <t>مصروفــــــــــــــــات اخــــــــــــــــرى</t>
  </si>
  <si>
    <t>المجمـــــــــــــــــــوع</t>
  </si>
  <si>
    <t xml:space="preserve"> الفوائد على القروض الاجنبية</t>
  </si>
  <si>
    <t>الفوائد المترتبة عن اعادة هيكلية الديون الخارجية وخارج نادي باريس</t>
  </si>
  <si>
    <t xml:space="preserve"> ل_  رأسمال الهيئات والشركات العامة </t>
  </si>
  <si>
    <t>ب - تعويضات حرب الكويت</t>
  </si>
  <si>
    <t>ج - مديونية البنك الاسلامي</t>
  </si>
  <si>
    <t>د- مستحقات المؤسسة العربية لضمان الاستثمار</t>
  </si>
  <si>
    <t>هـ - تعويضات دعاوي حقوق الملكية (تعويضات مختلفة)</t>
  </si>
  <si>
    <t>ح - تعويضات الضحايا</t>
  </si>
  <si>
    <t>ط -  منح اخرى متنوعة (منح وتحويلات اخرى)</t>
  </si>
  <si>
    <t xml:space="preserve">ي - منحة جمعية الهلال  الاحمرالعراقية(منح وتحويلات اخرى) </t>
  </si>
  <si>
    <t xml:space="preserve">ك -التسوية النقدية للديون في الخارج </t>
  </si>
  <si>
    <t>ل - نفقات ادارة مكافحة الارهاب</t>
  </si>
  <si>
    <t>م- التسوية النقدية للديون الصغيرة في القطاع الخاص في الخارج</t>
  </si>
  <si>
    <t xml:space="preserve">ن- اصدارات حوالات الخزينة القديمة </t>
  </si>
  <si>
    <t>تخصيصــــــــــات عام /2008</t>
  </si>
  <si>
    <t>تقديــــــــــــــرات عام / 2009</t>
  </si>
  <si>
    <t>جــــدول رقـــم / 6</t>
  </si>
  <si>
    <t xml:space="preserve">  ج- دعم شركة سنحاريب</t>
  </si>
  <si>
    <t>د -  دعم الشركات الاخرى</t>
  </si>
  <si>
    <t>و-  دعم المزارعين</t>
  </si>
  <si>
    <t xml:space="preserve"> هـ - دعم فوائد القروض الصغيرة</t>
  </si>
  <si>
    <t>أ - احتيا طي الطوارئ/</t>
  </si>
  <si>
    <t xml:space="preserve"> استشارات اقتصادية ومالية (اجور تدقيق  شركة KPMG ولجنة الخبراء الماليين </t>
  </si>
  <si>
    <t>جــــــــــدول يوضــــــــح النشــــــــــــاط العــــــــــــام للدولـــــــــــة لسنـــــة / 2009  حســـــــــــب الاغــــراض والانشطـــــــــة الرئيسيـــــــة / مع اقليم كردستان</t>
  </si>
  <si>
    <t>الخسارة الترتبة عن استبدال العملة العراقية</t>
  </si>
  <si>
    <t xml:space="preserve">               استيراد الوقود لأقليم كردستان</t>
  </si>
  <si>
    <t xml:space="preserve"> ح_ منحة اللجنة الاولمبية الوطنية العراقية بما فيها اقليم كردستان</t>
  </si>
</sst>
</file>

<file path=xl/styles.xml><?xml version="1.0" encoding="utf-8"?>
<styleSheet xmlns="http://schemas.openxmlformats.org/spreadsheetml/2006/main">
  <numFmts count="3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&quot;نعم&quot;\,\ &quot;نعم&quot;\,\ &quot;لا&quot;"/>
    <numFmt numFmtId="181" formatCode="&quot;True&quot;;&quot;True&quot;;&quot;False&quot;"/>
    <numFmt numFmtId="182" formatCode="&quot;تشغيل&quot;\,\ &quot;تشغيل&quot;\,\ &quot;إيقاف تشغيل&quot;"/>
    <numFmt numFmtId="183" formatCode="[$€-2]\ #,##0.00_);[Red]\([$€-2]\ #,##0.00\)"/>
    <numFmt numFmtId="184" formatCode="&quot;د.ع.&quot;\ #,##0.000_-"/>
    <numFmt numFmtId="185" formatCode="#,##0.000"/>
    <numFmt numFmtId="186" formatCode="0.000;[Red]0.000"/>
    <numFmt numFmtId="187" formatCode="0.00000000000000000000000000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8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0" fillId="0" borderId="0" xfId="0" applyFont="1" applyBorder="1" applyAlignment="1">
      <alignment horizontal="right" readingOrder="2"/>
    </xf>
    <xf numFmtId="178" fontId="5" fillId="0" borderId="0" xfId="0" applyNumberFormat="1" applyFont="1" applyAlignment="1">
      <alignment/>
    </xf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2" fillId="4" borderId="0" xfId="0" applyFont="1" applyFill="1" applyAlignment="1">
      <alignment/>
    </xf>
    <xf numFmtId="0" fontId="6" fillId="0" borderId="1" xfId="0" applyFont="1" applyFill="1" applyBorder="1" applyAlignment="1">
      <alignment horizontal="right" readingOrder="2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horizontal="right" readingOrder="2"/>
    </xf>
    <xf numFmtId="0" fontId="6" fillId="2" borderId="1" xfId="0" applyFont="1" applyFill="1" applyBorder="1" applyAlignment="1">
      <alignment horizontal="right" readingOrder="2"/>
    </xf>
    <xf numFmtId="0" fontId="6" fillId="2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178" fontId="8" fillId="3" borderId="1" xfId="0" applyNumberFormat="1" applyFont="1" applyFill="1" applyBorder="1" applyAlignment="1">
      <alignment horizontal="center"/>
    </xf>
    <xf numFmtId="178" fontId="8" fillId="2" borderId="1" xfId="0" applyNumberFormat="1" applyFont="1" applyFill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178" fontId="8" fillId="0" borderId="1" xfId="0" applyNumberFormat="1" applyFont="1" applyFill="1" applyBorder="1" applyAlignment="1">
      <alignment horizontal="center" readingOrder="2"/>
    </xf>
    <xf numFmtId="178" fontId="8" fillId="0" borderId="1" xfId="0" applyNumberFormat="1" applyFont="1" applyFill="1" applyBorder="1" applyAlignment="1">
      <alignment horizontal="center"/>
    </xf>
    <xf numFmtId="178" fontId="8" fillId="0" borderId="1" xfId="0" applyNumberFormat="1" applyFont="1" applyBorder="1" applyAlignment="1">
      <alignment horizontal="center" readingOrder="2"/>
    </xf>
    <xf numFmtId="178" fontId="8" fillId="2" borderId="1" xfId="0" applyNumberFormat="1" applyFont="1" applyFill="1" applyBorder="1" applyAlignment="1">
      <alignment horizontal="center" readingOrder="2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178" fontId="5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readingOrder="2"/>
    </xf>
    <xf numFmtId="1" fontId="8" fillId="0" borderId="0" xfId="0" applyNumberFormat="1" applyFont="1" applyFill="1" applyBorder="1" applyAlignment="1">
      <alignment horizontal="left" vertical="center"/>
    </xf>
    <xf numFmtId="1" fontId="8" fillId="0" borderId="7" xfId="0" applyNumberFormat="1" applyFont="1" applyFill="1" applyBorder="1" applyAlignment="1">
      <alignment horizontal="left"/>
    </xf>
    <xf numFmtId="0" fontId="6" fillId="0" borderId="4" xfId="0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0" fontId="1" fillId="2" borderId="8" xfId="0" applyFont="1" applyFill="1" applyBorder="1" applyAlignment="1">
      <alignment/>
    </xf>
    <xf numFmtId="178" fontId="4" fillId="0" borderId="5" xfId="0" applyNumberFormat="1" applyFont="1" applyBorder="1" applyAlignment="1">
      <alignment horizontal="center"/>
    </xf>
    <xf numFmtId="178" fontId="4" fillId="0" borderId="9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8" fontId="5" fillId="2" borderId="5" xfId="0" applyNumberFormat="1" applyFont="1" applyFill="1" applyBorder="1" applyAlignment="1">
      <alignment horizontal="center"/>
    </xf>
    <xf numFmtId="178" fontId="5" fillId="2" borderId="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8" fontId="5" fillId="0" borderId="5" xfId="0" applyNumberFormat="1" applyFont="1" applyBorder="1" applyAlignment="1">
      <alignment horizontal="center"/>
    </xf>
    <xf numFmtId="178" fontId="5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2" fontId="4" fillId="0" borderId="9" xfId="0" applyNumberFormat="1" applyFont="1" applyBorder="1" applyAlignment="1">
      <alignment horizontal="center"/>
    </xf>
    <xf numFmtId="179" fontId="4" fillId="0" borderId="5" xfId="0" applyNumberFormat="1" applyFont="1" applyBorder="1" applyAlignment="1">
      <alignment horizontal="center"/>
    </xf>
    <xf numFmtId="179" fontId="4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15"/>
  <sheetViews>
    <sheetView rightToLeft="1" workbookViewId="0" topLeftCell="C93">
      <selection activeCell="F107" sqref="F107"/>
    </sheetView>
  </sheetViews>
  <sheetFormatPr defaultColWidth="9.140625" defaultRowHeight="18" customHeight="1"/>
  <cols>
    <col min="1" max="1" width="4.28125" style="18" customWidth="1"/>
    <col min="2" max="2" width="65.00390625" style="17" customWidth="1"/>
    <col min="3" max="3" width="19.57421875" style="17" customWidth="1"/>
    <col min="4" max="4" width="18.28125" style="17" customWidth="1"/>
    <col min="5" max="5" width="18.7109375" style="17" customWidth="1"/>
    <col min="6" max="6" width="20.00390625" style="18" customWidth="1"/>
    <col min="7" max="16384" width="9.140625" style="17" customWidth="1"/>
  </cols>
  <sheetData>
    <row r="1" spans="1:6" ht="18" customHeight="1">
      <c r="A1" s="76" t="s">
        <v>181</v>
      </c>
      <c r="B1" s="76"/>
      <c r="C1" s="76"/>
      <c r="D1" s="76"/>
      <c r="E1" s="76"/>
      <c r="F1" s="76"/>
    </row>
    <row r="2" ht="18" customHeight="1">
      <c r="F2" s="18" t="s">
        <v>88</v>
      </c>
    </row>
    <row r="3" spans="1:6" ht="18" customHeight="1">
      <c r="A3" s="77" t="s">
        <v>0</v>
      </c>
      <c r="B3" s="77" t="s">
        <v>89</v>
      </c>
      <c r="C3" s="79" t="s">
        <v>172</v>
      </c>
      <c r="D3" s="79"/>
      <c r="E3" s="79" t="s">
        <v>173</v>
      </c>
      <c r="F3" s="79"/>
    </row>
    <row r="4" spans="1:6" ht="27" customHeight="1">
      <c r="A4" s="78"/>
      <c r="B4" s="78"/>
      <c r="C4" s="19" t="s">
        <v>90</v>
      </c>
      <c r="D4" s="19" t="s">
        <v>91</v>
      </c>
      <c r="E4" s="19" t="s">
        <v>92</v>
      </c>
      <c r="F4" s="19" t="s">
        <v>93</v>
      </c>
    </row>
    <row r="5" spans="1:6" ht="18" customHeight="1">
      <c r="A5" s="20">
        <v>1</v>
      </c>
      <c r="B5" s="21" t="s">
        <v>94</v>
      </c>
      <c r="C5" s="49">
        <f>C6</f>
        <v>4356750</v>
      </c>
      <c r="D5" s="49">
        <f>D6</f>
        <v>4359500</v>
      </c>
      <c r="E5" s="49">
        <f>E6</f>
        <v>4930451</v>
      </c>
      <c r="F5" s="49">
        <f>F6</f>
        <v>4518793.0600000005</v>
      </c>
    </row>
    <row r="6" spans="1:6" ht="18" customHeight="1">
      <c r="A6" s="22"/>
      <c r="B6" s="23" t="s">
        <v>95</v>
      </c>
      <c r="C6" s="50">
        <f>SUM(C7:C10)</f>
        <v>4356750</v>
      </c>
      <c r="D6" s="50">
        <f>SUM(D7:D10)</f>
        <v>4359500</v>
      </c>
      <c r="E6" s="50">
        <f>SUM(E7:E10)</f>
        <v>4930451</v>
      </c>
      <c r="F6" s="50">
        <f>SUM(F7:F10)</f>
        <v>4518793.0600000005</v>
      </c>
    </row>
    <row r="7" spans="1:6" ht="18" customHeight="1">
      <c r="A7" s="22"/>
      <c r="B7" s="24" t="s">
        <v>96</v>
      </c>
      <c r="C7" s="51">
        <v>2229000</v>
      </c>
      <c r="D7" s="51">
        <v>2231000</v>
      </c>
      <c r="E7" s="51">
        <v>2507000</v>
      </c>
      <c r="F7" s="51">
        <v>2234253.06</v>
      </c>
    </row>
    <row r="8" spans="1:6" ht="18" customHeight="1">
      <c r="A8" s="22"/>
      <c r="B8" s="24" t="s">
        <v>97</v>
      </c>
      <c r="C8" s="51">
        <v>27750</v>
      </c>
      <c r="D8" s="51">
        <v>28500</v>
      </c>
      <c r="E8" s="51">
        <v>116101</v>
      </c>
      <c r="F8" s="51">
        <v>116101</v>
      </c>
    </row>
    <row r="9" spans="1:6" ht="18" customHeight="1">
      <c r="A9" s="22"/>
      <c r="B9" s="24" t="s">
        <v>98</v>
      </c>
      <c r="C9" s="51">
        <v>2040000</v>
      </c>
      <c r="D9" s="51">
        <v>2040000</v>
      </c>
      <c r="E9" s="51">
        <v>2300000</v>
      </c>
      <c r="F9" s="51">
        <v>2093089</v>
      </c>
    </row>
    <row r="10" spans="1:6" ht="18" customHeight="1">
      <c r="A10" s="22"/>
      <c r="B10" s="24" t="s">
        <v>99</v>
      </c>
      <c r="C10" s="51">
        <v>60000</v>
      </c>
      <c r="D10" s="51">
        <v>60000</v>
      </c>
      <c r="E10" s="51">
        <v>7350</v>
      </c>
      <c r="F10" s="51">
        <v>75350</v>
      </c>
    </row>
    <row r="11" spans="1:6" ht="18" customHeight="1">
      <c r="A11" s="20">
        <v>2</v>
      </c>
      <c r="B11" s="21" t="s">
        <v>100</v>
      </c>
      <c r="C11" s="49">
        <f>C12+C18</f>
        <v>1815262</v>
      </c>
      <c r="D11" s="49">
        <f>D12+D18</f>
        <v>1815262</v>
      </c>
      <c r="E11" s="49">
        <f>E12+E18</f>
        <v>3857825</v>
      </c>
      <c r="F11" s="49">
        <f>F12+F18</f>
        <v>2134774</v>
      </c>
    </row>
    <row r="12" spans="1:6" ht="18" customHeight="1">
      <c r="A12" s="25"/>
      <c r="B12" s="26" t="s">
        <v>101</v>
      </c>
      <c r="C12" s="50">
        <f>SUM(C13:C17)</f>
        <v>869812</v>
      </c>
      <c r="D12" s="50">
        <f>SUM(D13:D17)</f>
        <v>869812</v>
      </c>
      <c r="E12" s="50">
        <f>SUM(E13:E17)</f>
        <v>1035825</v>
      </c>
      <c r="F12" s="50">
        <f>SUM(F13:F17)</f>
        <v>908400</v>
      </c>
    </row>
    <row r="13" spans="1:6" ht="18" customHeight="1">
      <c r="A13" s="27"/>
      <c r="B13" s="28" t="s">
        <v>102</v>
      </c>
      <c r="C13" s="51">
        <v>28350</v>
      </c>
      <c r="D13" s="51">
        <v>28350</v>
      </c>
      <c r="E13" s="51">
        <v>28350</v>
      </c>
      <c r="F13" s="51">
        <v>12350</v>
      </c>
    </row>
    <row r="14" spans="1:6" ht="18" customHeight="1">
      <c r="A14" s="27"/>
      <c r="B14" s="29" t="s">
        <v>103</v>
      </c>
      <c r="C14" s="51">
        <v>6368</v>
      </c>
      <c r="D14" s="51">
        <v>6368</v>
      </c>
      <c r="E14" s="51">
        <v>6368</v>
      </c>
      <c r="F14" s="51">
        <v>6368</v>
      </c>
    </row>
    <row r="15" spans="1:6" ht="18" customHeight="1">
      <c r="A15" s="27"/>
      <c r="B15" s="28" t="s">
        <v>180</v>
      </c>
      <c r="C15" s="51">
        <v>5094</v>
      </c>
      <c r="D15" s="51">
        <v>5094</v>
      </c>
      <c r="E15" s="51">
        <v>5682</v>
      </c>
      <c r="F15" s="51">
        <v>5682</v>
      </c>
    </row>
    <row r="16" spans="1:6" ht="18" customHeight="1">
      <c r="A16" s="27"/>
      <c r="B16" s="29" t="s">
        <v>104</v>
      </c>
      <c r="C16" s="51">
        <v>800000</v>
      </c>
      <c r="D16" s="51">
        <v>800000</v>
      </c>
      <c r="E16" s="51">
        <v>965425</v>
      </c>
      <c r="F16" s="51">
        <v>884000</v>
      </c>
    </row>
    <row r="17" spans="1:6" ht="18" customHeight="1">
      <c r="A17" s="27"/>
      <c r="B17" s="29" t="s">
        <v>105</v>
      </c>
      <c r="C17" s="51">
        <v>30000</v>
      </c>
      <c r="D17" s="51">
        <v>30000</v>
      </c>
      <c r="E17" s="51">
        <v>30000</v>
      </c>
      <c r="F17" s="51"/>
    </row>
    <row r="18" spans="1:6" ht="18" customHeight="1">
      <c r="A18" s="27"/>
      <c r="B18" s="26" t="s">
        <v>106</v>
      </c>
      <c r="C18" s="50">
        <f>SUM(C19:C21)</f>
        <v>945450</v>
      </c>
      <c r="D18" s="50">
        <f>SUM(D19:D21)</f>
        <v>945450</v>
      </c>
      <c r="E18" s="50">
        <f>SUM(E19:E21)</f>
        <v>2822000</v>
      </c>
      <c r="F18" s="50">
        <f>SUM(F19:F21)</f>
        <v>1226374</v>
      </c>
    </row>
    <row r="19" spans="1:6" ht="18" customHeight="1">
      <c r="A19" s="27"/>
      <c r="B19" s="29" t="s">
        <v>107</v>
      </c>
      <c r="C19" s="51">
        <v>378450</v>
      </c>
      <c r="D19" s="51">
        <v>378450</v>
      </c>
      <c r="E19" s="51">
        <v>1240000</v>
      </c>
      <c r="F19" s="51">
        <v>568000</v>
      </c>
    </row>
    <row r="20" spans="1:6" ht="18" customHeight="1">
      <c r="A20" s="27"/>
      <c r="B20" s="29" t="s">
        <v>183</v>
      </c>
      <c r="C20" s="51">
        <v>360000</v>
      </c>
      <c r="D20" s="51">
        <v>360000</v>
      </c>
      <c r="E20" s="51">
        <v>382000</v>
      </c>
      <c r="F20" s="51">
        <v>58374</v>
      </c>
    </row>
    <row r="21" spans="1:6" ht="18" customHeight="1">
      <c r="A21" s="30"/>
      <c r="B21" s="29" t="s">
        <v>108</v>
      </c>
      <c r="C21" s="51">
        <v>207000</v>
      </c>
      <c r="D21" s="51">
        <v>207000</v>
      </c>
      <c r="E21" s="51">
        <v>1200000</v>
      </c>
      <c r="F21" s="51">
        <v>600000</v>
      </c>
    </row>
    <row r="22" spans="1:6" ht="18" customHeight="1">
      <c r="A22" s="20">
        <v>3</v>
      </c>
      <c r="B22" s="31" t="s">
        <v>5</v>
      </c>
      <c r="C22" s="49">
        <f>SUM(C23:C27)</f>
        <v>760000</v>
      </c>
      <c r="D22" s="49">
        <f>SUM(D23:D27)</f>
        <v>760000</v>
      </c>
      <c r="E22" s="49">
        <f>SUM(E23:E27)</f>
        <v>772055</v>
      </c>
      <c r="F22" s="49">
        <f>SUM(F23:F27)</f>
        <v>689000</v>
      </c>
    </row>
    <row r="23" spans="1:6" ht="18" customHeight="1">
      <c r="A23" s="27"/>
      <c r="B23" s="29" t="s">
        <v>158</v>
      </c>
      <c r="C23" s="51">
        <v>14400</v>
      </c>
      <c r="D23" s="51">
        <v>14400</v>
      </c>
      <c r="E23" s="51">
        <v>3645</v>
      </c>
      <c r="F23" s="51">
        <v>3645</v>
      </c>
    </row>
    <row r="24" spans="1:6" ht="18" customHeight="1">
      <c r="A24" s="27"/>
      <c r="B24" s="29" t="s">
        <v>109</v>
      </c>
      <c r="C24" s="51">
        <v>548000</v>
      </c>
      <c r="D24" s="51">
        <v>548000</v>
      </c>
      <c r="E24" s="51">
        <v>394254</v>
      </c>
      <c r="F24" s="51">
        <v>312500</v>
      </c>
    </row>
    <row r="25" spans="1:6" ht="18" customHeight="1">
      <c r="A25" s="30"/>
      <c r="B25" s="29" t="s">
        <v>110</v>
      </c>
      <c r="C25" s="51">
        <v>197600</v>
      </c>
      <c r="D25" s="51">
        <v>197600</v>
      </c>
      <c r="E25" s="51">
        <v>194156</v>
      </c>
      <c r="F25" s="51">
        <v>192855</v>
      </c>
    </row>
    <row r="26" spans="1:6" ht="18" customHeight="1">
      <c r="A26" s="32"/>
      <c r="B26" s="29" t="s">
        <v>159</v>
      </c>
      <c r="C26" s="51"/>
      <c r="D26" s="51"/>
      <c r="E26" s="51">
        <v>180000</v>
      </c>
      <c r="F26" s="51">
        <v>180000</v>
      </c>
    </row>
    <row r="27" spans="1:6" ht="18" customHeight="1">
      <c r="A27" s="32"/>
      <c r="B27" s="29"/>
      <c r="C27" s="51"/>
      <c r="D27" s="51"/>
      <c r="E27" s="51"/>
      <c r="F27" s="51"/>
    </row>
    <row r="28" spans="1:6" ht="18" customHeight="1">
      <c r="A28" s="20">
        <v>4</v>
      </c>
      <c r="B28" s="31" t="s">
        <v>111</v>
      </c>
      <c r="C28" s="49">
        <f>C29+C32+C46+C47+C48</f>
        <v>2383053</v>
      </c>
      <c r="D28" s="49">
        <f>D29+D32+D46+D47+D48</f>
        <v>4563292.155</v>
      </c>
      <c r="E28" s="49">
        <f>E29+E32+E46+E47+E48</f>
        <v>12181506.855</v>
      </c>
      <c r="F28" s="49">
        <f>F29+F32+F46+F47+F48</f>
        <v>3447866.574</v>
      </c>
    </row>
    <row r="29" spans="1:6" s="35" customFormat="1" ht="18" customHeight="1">
      <c r="A29" s="33"/>
      <c r="B29" s="34" t="s">
        <v>112</v>
      </c>
      <c r="C29" s="50">
        <f>C30+C31</f>
        <v>1030000</v>
      </c>
      <c r="D29" s="50">
        <f>D30+D31</f>
        <v>2519000</v>
      </c>
      <c r="E29" s="50">
        <f>E30+E31</f>
        <v>9089446</v>
      </c>
      <c r="F29" s="50">
        <f>F30+F31</f>
        <v>1493047.558</v>
      </c>
    </row>
    <row r="30" spans="1:6" ht="18" customHeight="1">
      <c r="A30" s="25"/>
      <c r="B30" s="36" t="s">
        <v>113</v>
      </c>
      <c r="C30" s="52">
        <v>341000</v>
      </c>
      <c r="D30" s="52">
        <v>391000</v>
      </c>
      <c r="E30" s="52">
        <v>3000000</v>
      </c>
      <c r="F30" s="53">
        <v>806513</v>
      </c>
    </row>
    <row r="31" spans="1:6" ht="18" customHeight="1">
      <c r="A31" s="22"/>
      <c r="B31" s="36" t="s">
        <v>114</v>
      </c>
      <c r="C31" s="52">
        <v>689000</v>
      </c>
      <c r="D31" s="52">
        <v>2128000</v>
      </c>
      <c r="E31" s="52">
        <v>6089446</v>
      </c>
      <c r="F31" s="53">
        <v>686534.558</v>
      </c>
    </row>
    <row r="32" spans="1:6" ht="18" customHeight="1">
      <c r="A32" s="25"/>
      <c r="B32" s="23" t="s">
        <v>115</v>
      </c>
      <c r="C32" s="50">
        <f>C33+C36+C39+C42</f>
        <v>28679</v>
      </c>
      <c r="D32" s="50">
        <f>D33+D36+D39+D42</f>
        <v>34005.74</v>
      </c>
      <c r="E32" s="50">
        <f>E33+E36+E39+E42</f>
        <v>85796.853</v>
      </c>
      <c r="F32" s="50">
        <f>F33+F36+F39+F42+F45</f>
        <v>62709.016</v>
      </c>
    </row>
    <row r="33" spans="1:6" ht="18" customHeight="1">
      <c r="A33" s="37"/>
      <c r="B33" s="23" t="s">
        <v>116</v>
      </c>
      <c r="C33" s="50">
        <f>C34+C35</f>
        <v>3434</v>
      </c>
      <c r="D33" s="50">
        <f>D34+D35</f>
        <v>3434</v>
      </c>
      <c r="E33" s="50">
        <f>E34+E35</f>
        <v>5727.66</v>
      </c>
      <c r="F33" s="50">
        <f>F34+F35</f>
        <v>4176.157999999999</v>
      </c>
    </row>
    <row r="34" spans="1:6" ht="18" customHeight="1">
      <c r="A34" s="27"/>
      <c r="B34" s="36" t="s">
        <v>113</v>
      </c>
      <c r="C34" s="52">
        <v>1715</v>
      </c>
      <c r="D34" s="52">
        <v>1715</v>
      </c>
      <c r="E34" s="52">
        <v>2933.66</v>
      </c>
      <c r="F34" s="53">
        <v>2932.772</v>
      </c>
    </row>
    <row r="35" spans="1:6" ht="18" customHeight="1">
      <c r="A35" s="27"/>
      <c r="B35" s="36" t="s">
        <v>114</v>
      </c>
      <c r="C35" s="52">
        <v>1719</v>
      </c>
      <c r="D35" s="52">
        <v>1719</v>
      </c>
      <c r="E35" s="52">
        <v>2794</v>
      </c>
      <c r="F35" s="53">
        <v>1243.386</v>
      </c>
    </row>
    <row r="36" spans="1:6" ht="18" customHeight="1">
      <c r="A36" s="27"/>
      <c r="B36" s="23" t="s">
        <v>117</v>
      </c>
      <c r="C36" s="50">
        <f>C37+C38</f>
        <v>2471</v>
      </c>
      <c r="D36" s="50">
        <f>D37+D38</f>
        <v>2734.885</v>
      </c>
      <c r="E36" s="50">
        <f>E37+E38</f>
        <v>5807.443</v>
      </c>
      <c r="F36" s="50">
        <f>F37+F38</f>
        <v>5564.133</v>
      </c>
    </row>
    <row r="37" spans="1:6" ht="18" customHeight="1">
      <c r="A37" s="27"/>
      <c r="B37" s="36" t="s">
        <v>113</v>
      </c>
      <c r="C37" s="52">
        <v>1960</v>
      </c>
      <c r="D37" s="52">
        <v>2223.885</v>
      </c>
      <c r="E37" s="52">
        <v>5194.443</v>
      </c>
      <c r="F37" s="53">
        <v>5194.443</v>
      </c>
    </row>
    <row r="38" spans="1:6" ht="18" customHeight="1">
      <c r="A38" s="27"/>
      <c r="B38" s="36" t="s">
        <v>114</v>
      </c>
      <c r="C38" s="52">
        <v>511</v>
      </c>
      <c r="D38" s="52">
        <v>511</v>
      </c>
      <c r="E38" s="52">
        <v>613</v>
      </c>
      <c r="F38" s="53">
        <v>369.69</v>
      </c>
    </row>
    <row r="39" spans="1:6" ht="18" customHeight="1">
      <c r="A39" s="27"/>
      <c r="B39" s="23" t="s">
        <v>118</v>
      </c>
      <c r="C39" s="50">
        <f>C40+C41</f>
        <v>20011</v>
      </c>
      <c r="D39" s="50">
        <f>D40+D41</f>
        <v>25073.855</v>
      </c>
      <c r="E39" s="50">
        <f>E40+E41</f>
        <v>65731</v>
      </c>
      <c r="F39" s="50">
        <f>F40+F41</f>
        <v>45707.164000000004</v>
      </c>
    </row>
    <row r="40" spans="1:6" ht="18" customHeight="1">
      <c r="A40" s="27"/>
      <c r="B40" s="36" t="s">
        <v>113</v>
      </c>
      <c r="C40" s="52">
        <v>16011</v>
      </c>
      <c r="D40" s="52">
        <v>21073.855</v>
      </c>
      <c r="E40" s="52">
        <v>54650</v>
      </c>
      <c r="F40" s="53">
        <v>43218.885</v>
      </c>
    </row>
    <row r="41" spans="1:6" ht="18" customHeight="1">
      <c r="A41" s="27"/>
      <c r="B41" s="36" t="s">
        <v>114</v>
      </c>
      <c r="C41" s="52">
        <v>4000</v>
      </c>
      <c r="D41" s="52">
        <v>4000</v>
      </c>
      <c r="E41" s="52">
        <v>11081</v>
      </c>
      <c r="F41" s="53">
        <v>2488.279</v>
      </c>
    </row>
    <row r="42" spans="1:6" ht="18" customHeight="1">
      <c r="A42" s="27"/>
      <c r="B42" s="23" t="s">
        <v>119</v>
      </c>
      <c r="C42" s="50">
        <f>C43+C44</f>
        <v>2763</v>
      </c>
      <c r="D42" s="50">
        <f>D43+D44</f>
        <v>2763</v>
      </c>
      <c r="E42" s="50">
        <f>E43+E44</f>
        <v>8530.75</v>
      </c>
      <c r="F42" s="50">
        <f>F43+F44</f>
        <v>4221.561</v>
      </c>
    </row>
    <row r="43" spans="1:6" ht="18" customHeight="1">
      <c r="A43" s="27"/>
      <c r="B43" s="36" t="s">
        <v>113</v>
      </c>
      <c r="C43" s="52">
        <v>1940</v>
      </c>
      <c r="D43" s="52">
        <v>1940</v>
      </c>
      <c r="E43" s="52">
        <v>5780</v>
      </c>
      <c r="F43" s="53">
        <v>3626.4</v>
      </c>
    </row>
    <row r="44" spans="1:6" ht="18" customHeight="1">
      <c r="A44" s="27"/>
      <c r="B44" s="36" t="s">
        <v>114</v>
      </c>
      <c r="C44" s="52">
        <v>823</v>
      </c>
      <c r="D44" s="52">
        <v>823</v>
      </c>
      <c r="E44" s="52">
        <v>2750.75</v>
      </c>
      <c r="F44" s="53">
        <v>595.161</v>
      </c>
    </row>
    <row r="45" spans="1:6" ht="18" customHeight="1">
      <c r="A45" s="27"/>
      <c r="B45" s="36" t="s">
        <v>175</v>
      </c>
      <c r="C45" s="52"/>
      <c r="D45" s="52"/>
      <c r="E45" s="52">
        <v>3040</v>
      </c>
      <c r="F45" s="53">
        <v>3040</v>
      </c>
    </row>
    <row r="46" spans="1:6" ht="18" customHeight="1">
      <c r="A46" s="27"/>
      <c r="B46" s="23" t="s">
        <v>176</v>
      </c>
      <c r="C46" s="50">
        <v>750374</v>
      </c>
      <c r="D46" s="50">
        <v>1374333.679</v>
      </c>
      <c r="E46" s="50">
        <v>2353787.002</v>
      </c>
      <c r="F46" s="50">
        <v>1395213</v>
      </c>
    </row>
    <row r="47" spans="1:6" ht="18" customHeight="1">
      <c r="A47" s="27"/>
      <c r="B47" s="23" t="s">
        <v>178</v>
      </c>
      <c r="C47" s="50">
        <v>120000</v>
      </c>
      <c r="D47" s="50">
        <v>61952.736</v>
      </c>
      <c r="E47" s="50">
        <v>240000</v>
      </c>
      <c r="F47" s="50">
        <v>84420</v>
      </c>
    </row>
    <row r="48" spans="1:6" ht="18" customHeight="1">
      <c r="A48" s="30"/>
      <c r="B48" s="23" t="s">
        <v>177</v>
      </c>
      <c r="C48" s="50">
        <f>SUM(C49:C55)</f>
        <v>454000</v>
      </c>
      <c r="D48" s="50">
        <f>SUM(D49:D55)</f>
        <v>574000</v>
      </c>
      <c r="E48" s="50">
        <f>SUM(E49:E55)</f>
        <v>412477</v>
      </c>
      <c r="F48" s="50">
        <f>SUM(F49:F55)</f>
        <v>412477</v>
      </c>
    </row>
    <row r="49" spans="1:6" ht="18" customHeight="1">
      <c r="A49" s="32"/>
      <c r="B49" s="38" t="s">
        <v>120</v>
      </c>
      <c r="C49" s="53">
        <v>96194</v>
      </c>
      <c r="D49" s="53">
        <v>171194</v>
      </c>
      <c r="E49" s="53">
        <v>52371</v>
      </c>
      <c r="F49" s="53">
        <v>52371</v>
      </c>
    </row>
    <row r="50" spans="1:6" ht="18" customHeight="1">
      <c r="A50" s="32"/>
      <c r="B50" s="38" t="s">
        <v>121</v>
      </c>
      <c r="C50" s="53">
        <v>18355</v>
      </c>
      <c r="D50" s="53">
        <v>43355</v>
      </c>
      <c r="E50" s="53">
        <v>28190</v>
      </c>
      <c r="F50" s="53">
        <v>28190</v>
      </c>
    </row>
    <row r="51" spans="1:6" ht="18" customHeight="1">
      <c r="A51" s="32"/>
      <c r="B51" s="38" t="s">
        <v>122</v>
      </c>
      <c r="C51" s="53">
        <v>20582</v>
      </c>
      <c r="D51" s="53">
        <v>40582</v>
      </c>
      <c r="E51" s="53">
        <v>90243</v>
      </c>
      <c r="F51" s="53">
        <v>90243</v>
      </c>
    </row>
    <row r="52" spans="1:6" ht="18" customHeight="1">
      <c r="A52" s="32"/>
      <c r="B52" s="38" t="s">
        <v>123</v>
      </c>
      <c r="C52" s="53">
        <v>170962</v>
      </c>
      <c r="D52" s="53">
        <v>170962</v>
      </c>
      <c r="E52" s="53">
        <v>124601</v>
      </c>
      <c r="F52" s="53">
        <v>124601</v>
      </c>
    </row>
    <row r="53" spans="1:6" ht="18" customHeight="1">
      <c r="A53" s="32"/>
      <c r="B53" s="38" t="s">
        <v>124</v>
      </c>
      <c r="C53" s="53">
        <v>38965</v>
      </c>
      <c r="D53" s="53">
        <v>38965</v>
      </c>
      <c r="E53" s="53">
        <v>36722.5</v>
      </c>
      <c r="F53" s="53">
        <v>36722.5</v>
      </c>
    </row>
    <row r="54" spans="1:6" ht="18" customHeight="1">
      <c r="A54" s="32"/>
      <c r="B54" s="38" t="s">
        <v>125</v>
      </c>
      <c r="C54" s="53">
        <v>8942</v>
      </c>
      <c r="D54" s="53">
        <v>8942</v>
      </c>
      <c r="E54" s="53">
        <v>20049.5</v>
      </c>
      <c r="F54" s="53">
        <v>20049.5</v>
      </c>
    </row>
    <row r="55" spans="1:6" ht="18" customHeight="1">
      <c r="A55" s="32"/>
      <c r="B55" s="38" t="s">
        <v>126</v>
      </c>
      <c r="C55" s="53">
        <v>100000</v>
      </c>
      <c r="D55" s="53">
        <v>100000</v>
      </c>
      <c r="E55" s="53">
        <v>60300</v>
      </c>
      <c r="F55" s="53">
        <v>60300</v>
      </c>
    </row>
    <row r="56" spans="1:6" ht="18" customHeight="1">
      <c r="A56" s="20">
        <v>5</v>
      </c>
      <c r="B56" s="31" t="s">
        <v>127</v>
      </c>
      <c r="C56" s="49">
        <f>C57+C61+C64+C67+C70+C73+C86+C89+C92+C95+C98+C101+C102+C103+C104+C105+C108+C109</f>
        <v>1707687.568</v>
      </c>
      <c r="D56" s="49">
        <f>D57+D61+D64+D67+D70+D73+D86+D89+D92+D95+D98+D101+D102+D103+D104+D105+D108+D109</f>
        <v>1814681.2289999998</v>
      </c>
      <c r="E56" s="49">
        <f>E57+E61+E64+E67+E70+E73+E86+E89+E92+E95+E98+E101+E102+E103+E104+E105+E108+E109</f>
        <v>3608358.169</v>
      </c>
      <c r="F56" s="49">
        <f>F57+F61+F64+F67+F70+F73+F86+F89+F92+F95+F98+F101+F102+F103+F104+F105+F108+F109</f>
        <v>2168273.068</v>
      </c>
    </row>
    <row r="57" spans="1:6" ht="18" customHeight="1">
      <c r="A57" s="25"/>
      <c r="B57" s="23" t="s">
        <v>128</v>
      </c>
      <c r="C57" s="50">
        <f>C58+C59+C60</f>
        <v>110436.168</v>
      </c>
      <c r="D57" s="50">
        <f>D58+D59+D60</f>
        <v>127628.497</v>
      </c>
      <c r="E57" s="50">
        <f>E58+E59+E60</f>
        <v>512859.407</v>
      </c>
      <c r="F57" s="50">
        <f>F58+F59+F60</f>
        <v>512859.407</v>
      </c>
    </row>
    <row r="58" spans="1:6" ht="18" customHeight="1">
      <c r="A58" s="27"/>
      <c r="B58" s="29" t="s">
        <v>129</v>
      </c>
      <c r="C58" s="51">
        <v>44784.218</v>
      </c>
      <c r="D58" s="51">
        <v>61065.958</v>
      </c>
      <c r="E58" s="51">
        <v>428174.522</v>
      </c>
      <c r="F58" s="51">
        <v>428174.522</v>
      </c>
    </row>
    <row r="59" spans="1:6" ht="18" customHeight="1">
      <c r="A59" s="27"/>
      <c r="B59" s="29" t="s">
        <v>130</v>
      </c>
      <c r="C59" s="51">
        <v>65651.95</v>
      </c>
      <c r="D59" s="51">
        <v>66562.539</v>
      </c>
      <c r="E59" s="51">
        <v>84684.885</v>
      </c>
      <c r="F59" s="51">
        <v>84684.885</v>
      </c>
    </row>
    <row r="60" spans="1:6" ht="18" customHeight="1">
      <c r="A60" s="27"/>
      <c r="B60" s="29"/>
      <c r="C60" s="51"/>
      <c r="D60" s="51"/>
      <c r="E60" s="51"/>
      <c r="F60" s="51"/>
    </row>
    <row r="61" spans="1:6" ht="18" customHeight="1">
      <c r="A61" s="27"/>
      <c r="B61" s="23" t="s">
        <v>131</v>
      </c>
      <c r="C61" s="50">
        <f>C62+C63</f>
        <v>550000</v>
      </c>
      <c r="D61" s="50">
        <f>D62+D63</f>
        <v>550000</v>
      </c>
      <c r="E61" s="50">
        <f>E62+E63</f>
        <v>845000</v>
      </c>
      <c r="F61" s="50">
        <f>F62+F63</f>
        <v>511504.865</v>
      </c>
    </row>
    <row r="62" spans="1:6" ht="18" customHeight="1">
      <c r="A62" s="27"/>
      <c r="B62" s="39" t="s">
        <v>113</v>
      </c>
      <c r="C62" s="54">
        <v>138500</v>
      </c>
      <c r="D62" s="54">
        <v>138500</v>
      </c>
      <c r="E62" s="54">
        <v>267300</v>
      </c>
      <c r="F62" s="51">
        <v>217888.68</v>
      </c>
    </row>
    <row r="63" spans="1:6" ht="18" customHeight="1">
      <c r="A63" s="27"/>
      <c r="B63" s="39" t="s">
        <v>114</v>
      </c>
      <c r="C63" s="54">
        <v>411500</v>
      </c>
      <c r="D63" s="54">
        <v>411500</v>
      </c>
      <c r="E63" s="54">
        <v>577700</v>
      </c>
      <c r="F63" s="51">
        <v>293616.185</v>
      </c>
    </row>
    <row r="64" spans="1:6" ht="18" customHeight="1">
      <c r="A64" s="27"/>
      <c r="B64" s="23" t="s">
        <v>132</v>
      </c>
      <c r="C64" s="50">
        <f>C65+C66</f>
        <v>134100</v>
      </c>
      <c r="D64" s="50">
        <f>D65+D66</f>
        <v>144100</v>
      </c>
      <c r="E64" s="50">
        <f>E65+E66</f>
        <v>309000</v>
      </c>
      <c r="F64" s="50">
        <f>F65+F66</f>
        <v>211906.83299999998</v>
      </c>
    </row>
    <row r="65" spans="1:6" ht="18" customHeight="1">
      <c r="A65" s="27"/>
      <c r="B65" s="39" t="s">
        <v>113</v>
      </c>
      <c r="C65" s="54">
        <v>95000</v>
      </c>
      <c r="D65" s="54">
        <v>105000</v>
      </c>
      <c r="E65" s="54">
        <v>220000</v>
      </c>
      <c r="F65" s="51">
        <v>182715</v>
      </c>
    </row>
    <row r="66" spans="1:6" ht="18" customHeight="1">
      <c r="A66" s="27"/>
      <c r="B66" s="39" t="s">
        <v>114</v>
      </c>
      <c r="C66" s="54">
        <v>39100</v>
      </c>
      <c r="D66" s="54">
        <v>39100</v>
      </c>
      <c r="E66" s="54">
        <v>89000</v>
      </c>
      <c r="F66" s="51">
        <v>29191.833</v>
      </c>
    </row>
    <row r="67" spans="1:6" ht="18" customHeight="1">
      <c r="A67" s="27"/>
      <c r="B67" s="23" t="s">
        <v>133</v>
      </c>
      <c r="C67" s="50">
        <f>C68+C69</f>
        <v>51645</v>
      </c>
      <c r="D67" s="50">
        <f>D68+D69</f>
        <v>61968.496</v>
      </c>
      <c r="E67" s="50">
        <f>E68+E69</f>
        <v>125715</v>
      </c>
      <c r="F67" s="50">
        <f>F68+F69</f>
        <v>152163.62</v>
      </c>
    </row>
    <row r="68" spans="1:6" ht="18" customHeight="1">
      <c r="A68" s="27"/>
      <c r="B68" s="39" t="s">
        <v>113</v>
      </c>
      <c r="C68" s="54">
        <v>25500</v>
      </c>
      <c r="D68" s="54">
        <v>35823.496</v>
      </c>
      <c r="E68" s="54">
        <v>72800</v>
      </c>
      <c r="F68" s="51">
        <v>85226</v>
      </c>
    </row>
    <row r="69" spans="1:6" ht="18" customHeight="1">
      <c r="A69" s="27"/>
      <c r="B69" s="39" t="s">
        <v>114</v>
      </c>
      <c r="C69" s="54">
        <v>26145</v>
      </c>
      <c r="D69" s="54">
        <v>26145</v>
      </c>
      <c r="E69" s="54">
        <v>52915</v>
      </c>
      <c r="F69" s="51">
        <v>66937.62</v>
      </c>
    </row>
    <row r="70" spans="1:6" ht="18" customHeight="1">
      <c r="A70" s="27"/>
      <c r="B70" s="23" t="s">
        <v>134</v>
      </c>
      <c r="C70" s="50">
        <f>C71+C72</f>
        <v>136550</v>
      </c>
      <c r="D70" s="50">
        <f>D71+D72</f>
        <v>151550</v>
      </c>
      <c r="E70" s="50">
        <f>E71+E72</f>
        <v>526539</v>
      </c>
      <c r="F70" s="50">
        <f>F71+F72</f>
        <v>281588</v>
      </c>
    </row>
    <row r="71" spans="1:6" ht="18" customHeight="1">
      <c r="A71" s="27"/>
      <c r="B71" s="39" t="s">
        <v>113</v>
      </c>
      <c r="C71" s="54">
        <v>100250</v>
      </c>
      <c r="D71" s="54">
        <v>115250</v>
      </c>
      <c r="E71" s="54">
        <v>388669</v>
      </c>
      <c r="F71" s="51">
        <v>228558</v>
      </c>
    </row>
    <row r="72" spans="1:6" ht="18" customHeight="1">
      <c r="A72" s="27"/>
      <c r="B72" s="39" t="s">
        <v>114</v>
      </c>
      <c r="C72" s="54">
        <v>36300</v>
      </c>
      <c r="D72" s="54">
        <v>36300</v>
      </c>
      <c r="E72" s="54">
        <v>137870</v>
      </c>
      <c r="F72" s="51">
        <v>53030</v>
      </c>
    </row>
    <row r="73" spans="1:6" ht="18" customHeight="1">
      <c r="A73" s="27"/>
      <c r="B73" s="40" t="s">
        <v>135</v>
      </c>
      <c r="C73" s="55">
        <f>C74+C77+C80+C83</f>
        <v>12762</v>
      </c>
      <c r="D73" s="55">
        <f>D74+D77+D80+D83</f>
        <v>12762</v>
      </c>
      <c r="E73" s="55">
        <f>E74+E77+E80+E83</f>
        <v>37574.159999999996</v>
      </c>
      <c r="F73" s="50">
        <f>F74+F77+F80+F83</f>
        <v>26161.426</v>
      </c>
    </row>
    <row r="74" spans="1:6" ht="18" customHeight="1">
      <c r="A74" s="27"/>
      <c r="B74" s="23" t="s">
        <v>136</v>
      </c>
      <c r="C74" s="50">
        <f>C75+C76</f>
        <v>9342</v>
      </c>
      <c r="D74" s="50">
        <f>D75+D76</f>
        <v>9342</v>
      </c>
      <c r="E74" s="50">
        <f>E75+E76</f>
        <v>9729.202000000001</v>
      </c>
      <c r="F74" s="50">
        <f>F75+F76</f>
        <v>18323.59</v>
      </c>
    </row>
    <row r="75" spans="1:6" ht="18" customHeight="1">
      <c r="A75" s="30"/>
      <c r="B75" s="39" t="s">
        <v>113</v>
      </c>
      <c r="C75" s="54">
        <v>6800</v>
      </c>
      <c r="D75" s="54">
        <v>6800</v>
      </c>
      <c r="E75" s="54">
        <v>7187.202</v>
      </c>
      <c r="F75" s="54">
        <v>16790.764</v>
      </c>
    </row>
    <row r="76" spans="1:6" ht="18" customHeight="1">
      <c r="A76" s="25"/>
      <c r="B76" s="39" t="s">
        <v>114</v>
      </c>
      <c r="C76" s="54">
        <v>2542</v>
      </c>
      <c r="D76" s="54">
        <v>2542</v>
      </c>
      <c r="E76" s="54">
        <v>2542</v>
      </c>
      <c r="F76" s="54">
        <v>1532.826</v>
      </c>
    </row>
    <row r="77" spans="1:6" ht="18" customHeight="1">
      <c r="A77" s="27"/>
      <c r="B77" s="23" t="s">
        <v>137</v>
      </c>
      <c r="C77" s="50">
        <f>C78+C79</f>
        <v>0</v>
      </c>
      <c r="D77" s="50">
        <f>D78+D79</f>
        <v>0</v>
      </c>
      <c r="E77" s="50">
        <f>E78+E79</f>
        <v>2535.71</v>
      </c>
      <c r="F77" s="50">
        <f>F78+F79</f>
        <v>1683.636</v>
      </c>
    </row>
    <row r="78" spans="1:6" ht="18" customHeight="1">
      <c r="A78" s="27"/>
      <c r="B78" s="39" t="s">
        <v>113</v>
      </c>
      <c r="C78" s="54"/>
      <c r="D78" s="54"/>
      <c r="E78" s="54">
        <v>2535.71</v>
      </c>
      <c r="F78" s="51">
        <v>1683.636</v>
      </c>
    </row>
    <row r="79" spans="1:6" ht="18" customHeight="1">
      <c r="A79" s="27"/>
      <c r="B79" s="39" t="s">
        <v>114</v>
      </c>
      <c r="C79" s="54"/>
      <c r="D79" s="54"/>
      <c r="E79" s="54"/>
      <c r="F79" s="51"/>
    </row>
    <row r="80" spans="1:6" ht="18" customHeight="1">
      <c r="A80" s="27"/>
      <c r="B80" s="23" t="s">
        <v>138</v>
      </c>
      <c r="C80" s="50">
        <f>C81+C82</f>
        <v>2500</v>
      </c>
      <c r="D80" s="50">
        <f>D81+D82</f>
        <v>2500</v>
      </c>
      <c r="E80" s="50">
        <f>E81+E82</f>
        <v>23195.364</v>
      </c>
      <c r="F80" s="50">
        <f>F81+F82</f>
        <v>4751.916</v>
      </c>
    </row>
    <row r="81" spans="1:6" ht="18" customHeight="1">
      <c r="A81" s="27"/>
      <c r="B81" s="39" t="s">
        <v>113</v>
      </c>
      <c r="C81" s="54">
        <v>1600</v>
      </c>
      <c r="D81" s="54">
        <v>1600</v>
      </c>
      <c r="E81" s="54">
        <v>22295.364</v>
      </c>
      <c r="F81" s="51">
        <v>4209.216</v>
      </c>
    </row>
    <row r="82" spans="1:6" ht="18" customHeight="1">
      <c r="A82" s="27"/>
      <c r="B82" s="39" t="s">
        <v>114</v>
      </c>
      <c r="C82" s="54">
        <v>900</v>
      </c>
      <c r="D82" s="54">
        <v>900</v>
      </c>
      <c r="E82" s="54">
        <v>900</v>
      </c>
      <c r="F82" s="51">
        <v>542.7</v>
      </c>
    </row>
    <row r="83" spans="1:6" ht="18" customHeight="1">
      <c r="A83" s="27"/>
      <c r="B83" s="23" t="s">
        <v>139</v>
      </c>
      <c r="C83" s="50">
        <f>C84+C85</f>
        <v>920</v>
      </c>
      <c r="D83" s="50">
        <f>D84+D85</f>
        <v>920</v>
      </c>
      <c r="E83" s="50">
        <f>E84+E85</f>
        <v>2113.884</v>
      </c>
      <c r="F83" s="50">
        <f>F84+F85</f>
        <v>1402.284</v>
      </c>
    </row>
    <row r="84" spans="1:6" ht="18" customHeight="1">
      <c r="A84" s="27"/>
      <c r="B84" s="39" t="s">
        <v>113</v>
      </c>
      <c r="C84" s="54">
        <v>620</v>
      </c>
      <c r="D84" s="54">
        <v>620</v>
      </c>
      <c r="E84" s="54">
        <v>1813.884</v>
      </c>
      <c r="F84" s="51">
        <v>1221.384</v>
      </c>
    </row>
    <row r="85" spans="1:6" ht="18" customHeight="1">
      <c r="A85" s="27"/>
      <c r="B85" s="39" t="s">
        <v>114</v>
      </c>
      <c r="C85" s="54">
        <v>300</v>
      </c>
      <c r="D85" s="54">
        <v>300</v>
      </c>
      <c r="E85" s="54">
        <v>300</v>
      </c>
      <c r="F85" s="51">
        <v>180.9</v>
      </c>
    </row>
    <row r="86" spans="1:6" ht="18" customHeight="1">
      <c r="A86" s="27"/>
      <c r="B86" s="23" t="s">
        <v>140</v>
      </c>
      <c r="C86" s="50">
        <f>C87+C88</f>
        <v>70000</v>
      </c>
      <c r="D86" s="50">
        <f>D87+D88</f>
        <v>70985.24799999999</v>
      </c>
      <c r="E86" s="50">
        <f>E87+E88</f>
        <v>146000</v>
      </c>
      <c r="F86" s="50">
        <f>F87+F88</f>
        <v>67961</v>
      </c>
    </row>
    <row r="87" spans="1:6" ht="18" customHeight="1">
      <c r="A87" s="27"/>
      <c r="B87" s="39" t="s">
        <v>113</v>
      </c>
      <c r="C87" s="51">
        <v>18000</v>
      </c>
      <c r="D87" s="51">
        <v>18000</v>
      </c>
      <c r="E87" s="51">
        <v>67321</v>
      </c>
      <c r="F87" s="51">
        <v>52886</v>
      </c>
    </row>
    <row r="88" spans="1:6" ht="18" customHeight="1">
      <c r="A88" s="27"/>
      <c r="B88" s="39" t="s">
        <v>114</v>
      </c>
      <c r="C88" s="51">
        <v>52000</v>
      </c>
      <c r="D88" s="51">
        <v>52985.248</v>
      </c>
      <c r="E88" s="51">
        <v>78679</v>
      </c>
      <c r="F88" s="51">
        <v>15075</v>
      </c>
    </row>
    <row r="89" spans="1:6" ht="18" customHeight="1">
      <c r="A89" s="27"/>
      <c r="B89" s="23" t="s">
        <v>184</v>
      </c>
      <c r="C89" s="50">
        <f>C90+C91</f>
        <v>24604</v>
      </c>
      <c r="D89" s="50">
        <f>D90+D91</f>
        <v>24379</v>
      </c>
      <c r="E89" s="50">
        <f>E90+E91</f>
        <v>98807</v>
      </c>
      <c r="F89" s="50">
        <f>F90+F91</f>
        <v>76252.5</v>
      </c>
    </row>
    <row r="90" spans="1:6" ht="18" customHeight="1">
      <c r="A90" s="27"/>
      <c r="B90" s="39" t="s">
        <v>113</v>
      </c>
      <c r="C90" s="51">
        <v>8178.37</v>
      </c>
      <c r="D90" s="51">
        <v>8065.87</v>
      </c>
      <c r="E90" s="51">
        <v>45362</v>
      </c>
      <c r="F90" s="51">
        <v>45362</v>
      </c>
    </row>
    <row r="91" spans="1:6" ht="18" customHeight="1">
      <c r="A91" s="27"/>
      <c r="B91" s="39" t="s">
        <v>114</v>
      </c>
      <c r="C91" s="51">
        <v>16425.63</v>
      </c>
      <c r="D91" s="51">
        <v>16313.13</v>
      </c>
      <c r="E91" s="51">
        <v>53445</v>
      </c>
      <c r="F91" s="51">
        <v>30890.5</v>
      </c>
    </row>
    <row r="92" spans="1:6" ht="18" customHeight="1">
      <c r="A92" s="27"/>
      <c r="B92" s="23" t="s">
        <v>141</v>
      </c>
      <c r="C92" s="50">
        <f>C93+C94</f>
        <v>3040.4</v>
      </c>
      <c r="D92" s="50">
        <f>D93+D94</f>
        <v>2540.4</v>
      </c>
      <c r="E92" s="50">
        <f>E93+E94</f>
        <v>8850.7</v>
      </c>
      <c r="F92" s="50">
        <f>F93+F94</f>
        <v>7121.75</v>
      </c>
    </row>
    <row r="93" spans="1:6" ht="18" customHeight="1">
      <c r="A93" s="27"/>
      <c r="B93" s="39" t="s">
        <v>113</v>
      </c>
      <c r="C93" s="51">
        <v>750.4</v>
      </c>
      <c r="D93" s="51">
        <v>750.4</v>
      </c>
      <c r="E93" s="51">
        <v>2511.2</v>
      </c>
      <c r="F93" s="51">
        <v>2750</v>
      </c>
    </row>
    <row r="94" spans="1:6" ht="18" customHeight="1">
      <c r="A94" s="27"/>
      <c r="B94" s="39" t="s">
        <v>114</v>
      </c>
      <c r="C94" s="51">
        <v>2290</v>
      </c>
      <c r="D94" s="51">
        <v>1790</v>
      </c>
      <c r="E94" s="51">
        <v>6339.5</v>
      </c>
      <c r="F94" s="51">
        <v>4371.75</v>
      </c>
    </row>
    <row r="95" spans="1:6" ht="18" customHeight="1">
      <c r="A95" s="27"/>
      <c r="B95" s="23" t="s">
        <v>142</v>
      </c>
      <c r="C95" s="50">
        <f>C96+C97</f>
        <v>1450</v>
      </c>
      <c r="D95" s="50">
        <f>D96+D97</f>
        <v>3466.8280000000004</v>
      </c>
      <c r="E95" s="50">
        <f>E96+E97</f>
        <v>24044.013</v>
      </c>
      <c r="F95" s="50">
        <f>F96+F97</f>
        <v>24044.013</v>
      </c>
    </row>
    <row r="96" spans="1:6" ht="18" customHeight="1">
      <c r="A96" s="27"/>
      <c r="B96" s="39" t="s">
        <v>113</v>
      </c>
      <c r="C96" s="54">
        <v>890.25</v>
      </c>
      <c r="D96" s="54">
        <v>2912.628</v>
      </c>
      <c r="E96" s="51">
        <v>13503.565</v>
      </c>
      <c r="F96" s="51">
        <v>13503.565</v>
      </c>
    </row>
    <row r="97" spans="1:6" ht="18" customHeight="1">
      <c r="A97" s="27"/>
      <c r="B97" s="39" t="s">
        <v>114</v>
      </c>
      <c r="C97" s="54">
        <v>559.75</v>
      </c>
      <c r="D97" s="54">
        <v>554.2</v>
      </c>
      <c r="E97" s="51">
        <v>10540.448</v>
      </c>
      <c r="F97" s="51">
        <v>10540.448</v>
      </c>
    </row>
    <row r="98" spans="1:6" ht="18" customHeight="1">
      <c r="A98" s="27"/>
      <c r="B98" s="23" t="s">
        <v>143</v>
      </c>
      <c r="C98" s="50">
        <f>C99+C100</f>
        <v>2100</v>
      </c>
      <c r="D98" s="50">
        <f>D99+D100</f>
        <v>4400.76</v>
      </c>
      <c r="E98" s="50">
        <f>E99+E100</f>
        <v>3768.889</v>
      </c>
      <c r="F98" s="50">
        <f>F99+F100</f>
        <v>2071.429</v>
      </c>
    </row>
    <row r="99" spans="1:6" ht="18" customHeight="1">
      <c r="A99" s="27"/>
      <c r="B99" s="39" t="s">
        <v>113</v>
      </c>
      <c r="C99" s="54">
        <v>395</v>
      </c>
      <c r="D99" s="54">
        <v>2695.76</v>
      </c>
      <c r="E99" s="54">
        <v>1797.889</v>
      </c>
      <c r="F99" s="51">
        <v>1404.889</v>
      </c>
    </row>
    <row r="100" spans="1:6" ht="18" customHeight="1">
      <c r="A100" s="27"/>
      <c r="B100" s="39" t="s">
        <v>114</v>
      </c>
      <c r="C100" s="54">
        <v>1705</v>
      </c>
      <c r="D100" s="54">
        <v>1705</v>
      </c>
      <c r="E100" s="54">
        <v>1971</v>
      </c>
      <c r="F100" s="51">
        <v>666.54</v>
      </c>
    </row>
    <row r="101" spans="1:6" ht="18" customHeight="1">
      <c r="A101" s="27"/>
      <c r="B101" s="40" t="s">
        <v>160</v>
      </c>
      <c r="C101" s="55"/>
      <c r="D101" s="55">
        <v>21900</v>
      </c>
      <c r="E101" s="55">
        <v>50000</v>
      </c>
      <c r="F101" s="50">
        <v>50000</v>
      </c>
    </row>
    <row r="102" spans="1:6" ht="18" customHeight="1">
      <c r="A102" s="27"/>
      <c r="B102" s="23" t="s">
        <v>144</v>
      </c>
      <c r="C102" s="50">
        <v>225000</v>
      </c>
      <c r="D102" s="50">
        <v>225000</v>
      </c>
      <c r="E102" s="50"/>
      <c r="F102" s="50"/>
    </row>
    <row r="103" spans="1:6" ht="18" customHeight="1">
      <c r="A103" s="27"/>
      <c r="B103" s="23" t="s">
        <v>145</v>
      </c>
      <c r="C103" s="50">
        <v>25000</v>
      </c>
      <c r="D103" s="50">
        <v>25000</v>
      </c>
      <c r="E103" s="50"/>
      <c r="F103" s="50"/>
    </row>
    <row r="104" spans="1:6" ht="18" customHeight="1">
      <c r="A104" s="27"/>
      <c r="B104" s="23" t="s">
        <v>146</v>
      </c>
      <c r="C104" s="50">
        <v>25000</v>
      </c>
      <c r="D104" s="50">
        <v>25000</v>
      </c>
      <c r="E104" s="50"/>
      <c r="F104" s="50"/>
    </row>
    <row r="105" spans="1:6" ht="18" customHeight="1">
      <c r="A105" s="27"/>
      <c r="B105" s="23" t="s">
        <v>147</v>
      </c>
      <c r="C105" s="50">
        <f>C106+C107</f>
        <v>300000</v>
      </c>
      <c r="D105" s="50">
        <f>D106+D107</f>
        <v>300000</v>
      </c>
      <c r="E105" s="50">
        <f>E106+E107</f>
        <v>856200</v>
      </c>
      <c r="F105" s="50">
        <f>F106+F107</f>
        <v>222930.225</v>
      </c>
    </row>
    <row r="106" spans="1:6" ht="18" customHeight="1">
      <c r="A106" s="27"/>
      <c r="B106" s="38" t="s">
        <v>148</v>
      </c>
      <c r="C106" s="53">
        <v>150000</v>
      </c>
      <c r="D106" s="53">
        <v>150000</v>
      </c>
      <c r="E106" s="53">
        <v>706200</v>
      </c>
      <c r="F106" s="51">
        <v>125959.5</v>
      </c>
    </row>
    <row r="107" spans="1:6" ht="18" customHeight="1">
      <c r="A107" s="22"/>
      <c r="B107" s="38" t="s">
        <v>149</v>
      </c>
      <c r="C107" s="53">
        <v>150000</v>
      </c>
      <c r="D107" s="53">
        <v>150000</v>
      </c>
      <c r="E107" s="53">
        <v>150000</v>
      </c>
      <c r="F107" s="51">
        <v>96970.725</v>
      </c>
    </row>
    <row r="108" spans="1:48" s="42" customFormat="1" ht="18" customHeight="1">
      <c r="A108" s="41"/>
      <c r="B108" s="23" t="s">
        <v>150</v>
      </c>
      <c r="C108" s="50">
        <v>36000</v>
      </c>
      <c r="D108" s="50">
        <v>64000</v>
      </c>
      <c r="E108" s="50">
        <v>64000</v>
      </c>
      <c r="F108" s="50">
        <v>21708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</row>
    <row r="109" spans="1:48" s="42" customFormat="1" ht="18" customHeight="1">
      <c r="A109" s="41"/>
      <c r="B109" s="23" t="s">
        <v>151</v>
      </c>
      <c r="C109" s="50"/>
      <c r="D109" s="50"/>
      <c r="E109" s="50"/>
      <c r="F109" s="50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</row>
    <row r="110" spans="1:6" ht="18" customHeight="1">
      <c r="A110" s="20">
        <v>6</v>
      </c>
      <c r="B110" s="31" t="s">
        <v>152</v>
      </c>
      <c r="C110" s="49">
        <f>SUM(C111:C113)</f>
        <v>5022400</v>
      </c>
      <c r="D110" s="49">
        <f>SUM(D111:D113)</f>
        <v>8325820</v>
      </c>
      <c r="E110" s="49">
        <f>SUM(E111:E113)</f>
        <v>12720000</v>
      </c>
      <c r="F110" s="49">
        <f>SUM(F111:F113)</f>
        <v>5298711</v>
      </c>
    </row>
    <row r="111" spans="1:6" ht="18" customHeight="1">
      <c r="A111" s="22"/>
      <c r="B111" s="38" t="s">
        <v>153</v>
      </c>
      <c r="C111" s="53">
        <v>841400</v>
      </c>
      <c r="D111" s="53">
        <v>1087100</v>
      </c>
      <c r="E111" s="53">
        <v>1470000</v>
      </c>
      <c r="F111" s="51">
        <v>845711</v>
      </c>
    </row>
    <row r="112" spans="1:6" ht="18" customHeight="1">
      <c r="A112" s="22"/>
      <c r="B112" s="38" t="s">
        <v>154</v>
      </c>
      <c r="C112" s="53">
        <v>253000</v>
      </c>
      <c r="D112" s="53">
        <v>253000</v>
      </c>
      <c r="E112" s="53">
        <v>253000</v>
      </c>
      <c r="F112" s="51">
        <v>253000</v>
      </c>
    </row>
    <row r="113" spans="1:6" ht="18" customHeight="1">
      <c r="A113" s="22"/>
      <c r="B113" s="38" t="s">
        <v>155</v>
      </c>
      <c r="C113" s="53">
        <v>3928000</v>
      </c>
      <c r="D113" s="53">
        <v>6985720</v>
      </c>
      <c r="E113" s="53">
        <v>10997000</v>
      </c>
      <c r="F113" s="51">
        <v>4200000</v>
      </c>
    </row>
    <row r="114" spans="1:6" ht="18" customHeight="1">
      <c r="A114" s="43">
        <v>7</v>
      </c>
      <c r="B114" s="31" t="s">
        <v>156</v>
      </c>
      <c r="C114" s="49">
        <f>SUM(C115:C127)</f>
        <v>5646664.55</v>
      </c>
      <c r="D114" s="49">
        <f>SUM(D115:D127)</f>
        <v>8197440.581</v>
      </c>
      <c r="E114" s="49">
        <f>SUM(E115:E127)</f>
        <v>9061148</v>
      </c>
      <c r="F114" s="49">
        <f>SUM(F115:F127)</f>
        <v>5522720</v>
      </c>
    </row>
    <row r="115" spans="1:6" ht="18" customHeight="1">
      <c r="A115" s="25"/>
      <c r="B115" s="29" t="s">
        <v>179</v>
      </c>
      <c r="C115" s="51">
        <v>2090621</v>
      </c>
      <c r="D115" s="51">
        <v>699953.398</v>
      </c>
      <c r="E115" s="51">
        <v>2000000</v>
      </c>
      <c r="F115" s="51">
        <v>1700000</v>
      </c>
    </row>
    <row r="116" spans="1:6" ht="18" customHeight="1">
      <c r="A116" s="27"/>
      <c r="B116" s="29" t="s">
        <v>161</v>
      </c>
      <c r="C116" s="51">
        <v>2122110</v>
      </c>
      <c r="D116" s="51">
        <v>3644661</v>
      </c>
      <c r="E116" s="51">
        <v>3445600</v>
      </c>
      <c r="F116" s="51">
        <v>2153500</v>
      </c>
    </row>
    <row r="117" spans="1:6" ht="18" customHeight="1">
      <c r="A117" s="27"/>
      <c r="B117" s="29" t="s">
        <v>162</v>
      </c>
      <c r="C117" s="51">
        <v>89100</v>
      </c>
      <c r="D117" s="51">
        <v>89100</v>
      </c>
      <c r="E117" s="51">
        <v>89100</v>
      </c>
      <c r="F117" s="51"/>
    </row>
    <row r="118" spans="1:6" ht="18" customHeight="1">
      <c r="A118" s="27"/>
      <c r="B118" s="29" t="s">
        <v>163</v>
      </c>
      <c r="C118" s="51">
        <v>19200</v>
      </c>
      <c r="D118" s="51">
        <v>19200</v>
      </c>
      <c r="E118" s="51">
        <v>75270</v>
      </c>
      <c r="F118" s="51">
        <v>75270</v>
      </c>
    </row>
    <row r="119" spans="1:6" ht="18" customHeight="1">
      <c r="A119" s="65"/>
      <c r="B119" s="38" t="s">
        <v>164</v>
      </c>
      <c r="C119" s="53">
        <v>300000</v>
      </c>
      <c r="D119" s="53">
        <v>300000</v>
      </c>
      <c r="E119" s="53">
        <v>300000</v>
      </c>
      <c r="F119" s="53">
        <v>300000</v>
      </c>
    </row>
    <row r="120" spans="1:6" ht="18" customHeight="1">
      <c r="A120" s="65"/>
      <c r="B120" s="38" t="s">
        <v>165</v>
      </c>
      <c r="C120" s="53">
        <v>242351.55</v>
      </c>
      <c r="D120" s="53">
        <v>249072.183</v>
      </c>
      <c r="E120" s="53">
        <v>484000</v>
      </c>
      <c r="F120" s="53">
        <v>425800</v>
      </c>
    </row>
    <row r="121" spans="1:6" ht="18" customHeight="1">
      <c r="A121" s="65"/>
      <c r="B121" s="29" t="s">
        <v>166</v>
      </c>
      <c r="C121" s="51">
        <v>3282</v>
      </c>
      <c r="D121" s="51">
        <v>3282</v>
      </c>
      <c r="E121" s="51">
        <v>4000</v>
      </c>
      <c r="F121" s="51">
        <v>4000</v>
      </c>
    </row>
    <row r="122" spans="1:6" ht="18" customHeight="1">
      <c r="A122" s="65"/>
      <c r="B122" s="29" t="s">
        <v>167</v>
      </c>
      <c r="C122" s="51">
        <v>100000</v>
      </c>
      <c r="D122" s="51">
        <v>100000</v>
      </c>
      <c r="E122" s="51">
        <v>360000</v>
      </c>
      <c r="F122" s="51">
        <v>30150</v>
      </c>
    </row>
    <row r="123" spans="1:6" ht="18" customHeight="1">
      <c r="A123" s="65"/>
      <c r="B123" s="29" t="s">
        <v>168</v>
      </c>
      <c r="C123" s="51">
        <v>480000</v>
      </c>
      <c r="D123" s="51">
        <v>480000</v>
      </c>
      <c r="E123" s="51">
        <v>834000</v>
      </c>
      <c r="F123" s="51">
        <v>834000</v>
      </c>
    </row>
    <row r="124" spans="1:6" ht="18" customHeight="1">
      <c r="A124" s="65"/>
      <c r="B124" s="29" t="s">
        <v>169</v>
      </c>
      <c r="C124" s="51">
        <v>200000</v>
      </c>
      <c r="D124" s="51">
        <v>200000</v>
      </c>
      <c r="E124" s="51">
        <v>749992</v>
      </c>
      <c r="F124" s="51"/>
    </row>
    <row r="125" spans="1:6" ht="18" customHeight="1">
      <c r="A125" s="72"/>
      <c r="B125" s="29" t="s">
        <v>170</v>
      </c>
      <c r="C125" s="51"/>
      <c r="D125" s="51">
        <v>89100</v>
      </c>
      <c r="E125" s="51"/>
      <c r="F125" s="51"/>
    </row>
    <row r="126" spans="1:6" ht="18" customHeight="1">
      <c r="A126" s="72"/>
      <c r="B126" s="29" t="s">
        <v>171</v>
      </c>
      <c r="C126" s="51"/>
      <c r="D126" s="51">
        <v>1438372</v>
      </c>
      <c r="E126" s="51">
        <v>719186</v>
      </c>
      <c r="F126" s="51"/>
    </row>
    <row r="127" spans="1:6" ht="18" customHeight="1">
      <c r="A127" s="73"/>
      <c r="B127" s="29" t="s">
        <v>182</v>
      </c>
      <c r="C127" s="51"/>
      <c r="D127" s="51">
        <v>884700</v>
      </c>
      <c r="E127" s="51"/>
      <c r="F127" s="51"/>
    </row>
    <row r="128" spans="1:6" ht="18" customHeight="1">
      <c r="A128" s="74" t="s">
        <v>157</v>
      </c>
      <c r="B128" s="75"/>
      <c r="C128" s="50">
        <f>C5+C11+C22+C28+C56+C110+C114</f>
        <v>21691817.118</v>
      </c>
      <c r="D128" s="50">
        <f>D5+D11+D22+D28+D56+D110+D114</f>
        <v>29835995.965000004</v>
      </c>
      <c r="E128" s="50">
        <f>E5+E11+E22+E28+E56+E110+E114</f>
        <v>47131344.024000004</v>
      </c>
      <c r="F128" s="50">
        <f>F5+F11+F22+F28+F56+F110+F114</f>
        <v>23780137.702</v>
      </c>
    </row>
    <row r="129" spans="1:6" ht="18" customHeight="1">
      <c r="A129" s="44"/>
      <c r="B129" s="45"/>
      <c r="C129" s="45"/>
      <c r="D129" s="45"/>
      <c r="E129" s="45"/>
      <c r="F129" s="46"/>
    </row>
    <row r="130" spans="1:6" ht="18" customHeight="1">
      <c r="A130" s="44"/>
      <c r="B130" s="45"/>
      <c r="C130" s="45"/>
      <c r="D130" s="45"/>
      <c r="E130" s="45"/>
      <c r="F130" s="46"/>
    </row>
    <row r="131" spans="1:6" ht="18" customHeight="1">
      <c r="A131" s="46"/>
      <c r="B131" s="47"/>
      <c r="C131" s="47"/>
      <c r="D131" s="47"/>
      <c r="E131" s="47"/>
      <c r="F131" s="46"/>
    </row>
    <row r="132" spans="1:6" ht="18" customHeight="1">
      <c r="A132" s="46"/>
      <c r="B132" s="47"/>
      <c r="C132" s="47"/>
      <c r="D132" s="47"/>
      <c r="E132" s="47"/>
      <c r="F132" s="46"/>
    </row>
    <row r="133" spans="1:6" ht="18" customHeight="1">
      <c r="A133" s="46"/>
      <c r="B133" s="47"/>
      <c r="C133" s="47"/>
      <c r="D133" s="47"/>
      <c r="E133" s="47"/>
      <c r="F133" s="46"/>
    </row>
    <row r="134" spans="1:6" ht="18" customHeight="1">
      <c r="A134" s="46"/>
      <c r="B134" s="47"/>
      <c r="C134" s="47"/>
      <c r="D134" s="47"/>
      <c r="E134" s="47"/>
      <c r="F134" s="46"/>
    </row>
    <row r="135" spans="1:6" ht="18" customHeight="1">
      <c r="A135" s="46"/>
      <c r="B135" s="47"/>
      <c r="C135" s="47"/>
      <c r="D135" s="47"/>
      <c r="E135" s="47"/>
      <c r="F135" s="46"/>
    </row>
    <row r="136" spans="1:6" ht="18" customHeight="1">
      <c r="A136" s="46"/>
      <c r="B136" s="47"/>
      <c r="C136" s="47"/>
      <c r="D136" s="47"/>
      <c r="E136" s="47"/>
      <c r="F136" s="46"/>
    </row>
    <row r="137" spans="1:6" ht="18" customHeight="1">
      <c r="A137" s="46"/>
      <c r="B137" s="47"/>
      <c r="C137" s="47"/>
      <c r="D137" s="47"/>
      <c r="E137" s="47"/>
      <c r="F137" s="46"/>
    </row>
    <row r="138" spans="1:6" ht="18" customHeight="1">
      <c r="A138" s="46"/>
      <c r="B138" s="47"/>
      <c r="C138" s="47"/>
      <c r="D138" s="47"/>
      <c r="E138" s="47"/>
      <c r="F138" s="46"/>
    </row>
    <row r="139" spans="1:6" ht="18" customHeight="1">
      <c r="A139" s="46"/>
      <c r="B139" s="47"/>
      <c r="C139" s="47"/>
      <c r="D139" s="47"/>
      <c r="E139" s="47"/>
      <c r="F139" s="46"/>
    </row>
    <row r="140" spans="1:6" ht="18" customHeight="1">
      <c r="A140" s="46"/>
      <c r="B140" s="47"/>
      <c r="C140" s="47"/>
      <c r="D140" s="47"/>
      <c r="E140" s="47"/>
      <c r="F140" s="46"/>
    </row>
    <row r="141" spans="1:6" ht="18" customHeight="1">
      <c r="A141" s="46"/>
      <c r="B141" s="47"/>
      <c r="C141" s="47"/>
      <c r="D141" s="47"/>
      <c r="E141" s="47"/>
      <c r="F141" s="46"/>
    </row>
    <row r="142" spans="1:6" ht="18" customHeight="1">
      <c r="A142" s="46"/>
      <c r="B142" s="47"/>
      <c r="C142" s="47"/>
      <c r="D142" s="47"/>
      <c r="E142" s="47"/>
      <c r="F142" s="46"/>
    </row>
    <row r="143" spans="1:6" ht="18" customHeight="1">
      <c r="A143" s="46"/>
      <c r="B143" s="47"/>
      <c r="C143" s="47"/>
      <c r="D143" s="47"/>
      <c r="E143" s="47"/>
      <c r="F143" s="46"/>
    </row>
    <row r="144" spans="1:6" ht="18" customHeight="1">
      <c r="A144" s="46"/>
      <c r="B144" s="47"/>
      <c r="C144" s="47"/>
      <c r="D144" s="47"/>
      <c r="E144" s="47"/>
      <c r="F144" s="46"/>
    </row>
    <row r="145" spans="1:6" ht="18" customHeight="1">
      <c r="A145" s="46"/>
      <c r="B145" s="47"/>
      <c r="C145" s="47"/>
      <c r="D145" s="47"/>
      <c r="E145" s="47"/>
      <c r="F145" s="46"/>
    </row>
    <row r="146" spans="1:6" ht="18" customHeight="1">
      <c r="A146" s="46"/>
      <c r="B146" s="47"/>
      <c r="C146" s="47"/>
      <c r="D146" s="47"/>
      <c r="E146" s="47"/>
      <c r="F146" s="46"/>
    </row>
    <row r="147" spans="1:6" ht="18" customHeight="1">
      <c r="A147" s="46"/>
      <c r="B147" s="47"/>
      <c r="C147" s="47"/>
      <c r="D147" s="47"/>
      <c r="E147" s="47"/>
      <c r="F147" s="46"/>
    </row>
    <row r="148" spans="1:6" ht="18" customHeight="1">
      <c r="A148" s="46"/>
      <c r="B148" s="47"/>
      <c r="C148" s="47"/>
      <c r="D148" s="47"/>
      <c r="E148" s="47"/>
      <c r="F148" s="46"/>
    </row>
    <row r="149" spans="1:6" ht="18" customHeight="1">
      <c r="A149" s="46"/>
      <c r="B149" s="47"/>
      <c r="C149" s="47"/>
      <c r="D149" s="47"/>
      <c r="E149" s="47"/>
      <c r="F149" s="46"/>
    </row>
    <row r="150" spans="1:6" ht="18" customHeight="1">
      <c r="A150" s="46"/>
      <c r="B150" s="47"/>
      <c r="C150" s="47"/>
      <c r="D150" s="47"/>
      <c r="E150" s="47"/>
      <c r="F150" s="46"/>
    </row>
    <row r="151" spans="1:6" ht="18" customHeight="1">
      <c r="A151" s="46"/>
      <c r="B151" s="47"/>
      <c r="C151" s="47"/>
      <c r="D151" s="47"/>
      <c r="E151" s="47"/>
      <c r="F151" s="46"/>
    </row>
    <row r="152" spans="1:6" ht="18" customHeight="1">
      <c r="A152" s="46"/>
      <c r="B152" s="47"/>
      <c r="C152" s="47"/>
      <c r="D152" s="47"/>
      <c r="E152" s="47"/>
      <c r="F152" s="46"/>
    </row>
    <row r="153" spans="1:6" ht="18" customHeight="1">
      <c r="A153" s="46"/>
      <c r="B153" s="47"/>
      <c r="C153" s="47"/>
      <c r="D153" s="47"/>
      <c r="E153" s="47"/>
      <c r="F153" s="46"/>
    </row>
    <row r="154" spans="1:6" ht="18" customHeight="1">
      <c r="A154" s="46"/>
      <c r="B154" s="47"/>
      <c r="C154" s="47"/>
      <c r="D154" s="47"/>
      <c r="E154" s="47"/>
      <c r="F154" s="46"/>
    </row>
    <row r="155" spans="1:6" ht="18" customHeight="1">
      <c r="A155" s="46"/>
      <c r="B155" s="47"/>
      <c r="C155" s="47"/>
      <c r="D155" s="47"/>
      <c r="E155" s="47"/>
      <c r="F155" s="46"/>
    </row>
    <row r="156" spans="1:6" ht="18" customHeight="1">
      <c r="A156" s="46"/>
      <c r="B156" s="47"/>
      <c r="C156" s="47"/>
      <c r="D156" s="47"/>
      <c r="E156" s="47"/>
      <c r="F156" s="46"/>
    </row>
    <row r="157" spans="1:6" ht="18" customHeight="1">
      <c r="A157" s="46"/>
      <c r="B157" s="47"/>
      <c r="C157" s="47"/>
      <c r="D157" s="47"/>
      <c r="E157" s="47"/>
      <c r="F157" s="46"/>
    </row>
    <row r="158" spans="1:6" ht="18" customHeight="1">
      <c r="A158" s="46"/>
      <c r="B158" s="47"/>
      <c r="C158" s="47"/>
      <c r="D158" s="47"/>
      <c r="E158" s="47"/>
      <c r="F158" s="46"/>
    </row>
    <row r="159" spans="1:6" ht="18" customHeight="1">
      <c r="A159" s="46"/>
      <c r="B159" s="47"/>
      <c r="C159" s="47"/>
      <c r="D159" s="47"/>
      <c r="E159" s="47"/>
      <c r="F159" s="46"/>
    </row>
    <row r="160" spans="1:6" ht="18" customHeight="1">
      <c r="A160" s="46"/>
      <c r="B160" s="47"/>
      <c r="C160" s="47"/>
      <c r="D160" s="47"/>
      <c r="E160" s="47"/>
      <c r="F160" s="46"/>
    </row>
    <row r="161" spans="1:6" ht="18" customHeight="1">
      <c r="A161" s="46"/>
      <c r="B161" s="47"/>
      <c r="C161" s="47"/>
      <c r="D161" s="47"/>
      <c r="E161" s="47"/>
      <c r="F161" s="46"/>
    </row>
    <row r="162" spans="1:6" ht="18" customHeight="1">
      <c r="A162" s="46"/>
      <c r="B162" s="47"/>
      <c r="C162" s="47"/>
      <c r="D162" s="47"/>
      <c r="E162" s="47"/>
      <c r="F162" s="46"/>
    </row>
    <row r="163" spans="1:6" ht="18" customHeight="1">
      <c r="A163" s="46"/>
      <c r="B163" s="47"/>
      <c r="C163" s="47"/>
      <c r="D163" s="47"/>
      <c r="E163" s="47"/>
      <c r="F163" s="46"/>
    </row>
    <row r="164" spans="1:6" ht="18" customHeight="1">
      <c r="A164" s="46"/>
      <c r="B164" s="47"/>
      <c r="C164" s="47"/>
      <c r="D164" s="47"/>
      <c r="E164" s="47"/>
      <c r="F164" s="46"/>
    </row>
    <row r="165" spans="1:6" ht="18" customHeight="1">
      <c r="A165" s="46"/>
      <c r="B165" s="47"/>
      <c r="C165" s="47"/>
      <c r="D165" s="47"/>
      <c r="E165" s="47"/>
      <c r="F165" s="46"/>
    </row>
    <row r="166" spans="1:6" ht="18" customHeight="1">
      <c r="A166" s="46"/>
      <c r="B166" s="47"/>
      <c r="C166" s="47"/>
      <c r="D166" s="47"/>
      <c r="E166" s="47"/>
      <c r="F166" s="46"/>
    </row>
    <row r="167" spans="1:6" ht="18" customHeight="1">
      <c r="A167" s="46"/>
      <c r="B167" s="47"/>
      <c r="C167" s="47"/>
      <c r="D167" s="47"/>
      <c r="E167" s="47"/>
      <c r="F167" s="46"/>
    </row>
    <row r="168" spans="1:6" ht="18" customHeight="1">
      <c r="A168" s="46"/>
      <c r="B168" s="47"/>
      <c r="C168" s="47"/>
      <c r="D168" s="47"/>
      <c r="E168" s="47"/>
      <c r="F168" s="46"/>
    </row>
    <row r="169" spans="1:6" ht="18" customHeight="1">
      <c r="A169" s="46"/>
      <c r="B169" s="47"/>
      <c r="C169" s="47"/>
      <c r="D169" s="47"/>
      <c r="E169" s="47"/>
      <c r="F169" s="46"/>
    </row>
    <row r="170" spans="1:6" ht="18" customHeight="1">
      <c r="A170" s="46"/>
      <c r="B170" s="47"/>
      <c r="C170" s="47"/>
      <c r="D170" s="47"/>
      <c r="E170" s="47"/>
      <c r="F170" s="46"/>
    </row>
    <row r="171" spans="1:6" ht="18" customHeight="1">
      <c r="A171" s="46"/>
      <c r="B171" s="47"/>
      <c r="C171" s="47"/>
      <c r="D171" s="47"/>
      <c r="E171" s="47"/>
      <c r="F171" s="46"/>
    </row>
    <row r="172" spans="1:6" ht="18" customHeight="1">
      <c r="A172" s="46"/>
      <c r="B172" s="47"/>
      <c r="C172" s="47"/>
      <c r="D172" s="47"/>
      <c r="E172" s="47"/>
      <c r="F172" s="46"/>
    </row>
    <row r="173" spans="1:6" ht="18" customHeight="1">
      <c r="A173" s="46"/>
      <c r="B173" s="47"/>
      <c r="C173" s="47"/>
      <c r="D173" s="47"/>
      <c r="E173" s="47"/>
      <c r="F173" s="46"/>
    </row>
    <row r="174" spans="1:6" ht="18" customHeight="1">
      <c r="A174" s="46"/>
      <c r="B174" s="47"/>
      <c r="C174" s="47"/>
      <c r="D174" s="47"/>
      <c r="E174" s="47"/>
      <c r="F174" s="46"/>
    </row>
    <row r="175" spans="1:6" ht="18" customHeight="1">
      <c r="A175" s="46"/>
      <c r="B175" s="47"/>
      <c r="C175" s="47"/>
      <c r="D175" s="47"/>
      <c r="E175" s="47"/>
      <c r="F175" s="46"/>
    </row>
    <row r="176" spans="1:6" ht="18" customHeight="1">
      <c r="A176" s="46"/>
      <c r="B176" s="47"/>
      <c r="C176" s="47"/>
      <c r="D176" s="47"/>
      <c r="E176" s="47"/>
      <c r="F176" s="46"/>
    </row>
    <row r="177" spans="1:6" ht="18" customHeight="1">
      <c r="A177" s="46"/>
      <c r="B177" s="47"/>
      <c r="C177" s="47"/>
      <c r="D177" s="47"/>
      <c r="E177" s="47"/>
      <c r="F177" s="46"/>
    </row>
    <row r="178" spans="1:6" ht="18" customHeight="1">
      <c r="A178" s="46"/>
      <c r="B178" s="47"/>
      <c r="C178" s="47"/>
      <c r="D178" s="47"/>
      <c r="E178" s="47"/>
      <c r="F178" s="46"/>
    </row>
    <row r="179" spans="1:6" ht="18" customHeight="1">
      <c r="A179" s="46"/>
      <c r="B179" s="47"/>
      <c r="C179" s="47"/>
      <c r="D179" s="47"/>
      <c r="E179" s="47"/>
      <c r="F179" s="46"/>
    </row>
    <row r="180" spans="1:6" ht="18" customHeight="1">
      <c r="A180" s="46"/>
      <c r="B180" s="47"/>
      <c r="C180" s="47"/>
      <c r="D180" s="47"/>
      <c r="E180" s="47"/>
      <c r="F180" s="46"/>
    </row>
    <row r="181" spans="1:6" ht="18" customHeight="1">
      <c r="A181" s="46"/>
      <c r="B181" s="47"/>
      <c r="C181" s="47"/>
      <c r="D181" s="47"/>
      <c r="E181" s="47"/>
      <c r="F181" s="46"/>
    </row>
    <row r="182" spans="1:6" ht="18" customHeight="1">
      <c r="A182" s="46"/>
      <c r="B182" s="47"/>
      <c r="C182" s="47"/>
      <c r="D182" s="47"/>
      <c r="E182" s="47"/>
      <c r="F182" s="46"/>
    </row>
    <row r="183" spans="1:6" ht="18" customHeight="1">
      <c r="A183" s="46"/>
      <c r="B183" s="47"/>
      <c r="C183" s="47"/>
      <c r="D183" s="47"/>
      <c r="E183" s="47"/>
      <c r="F183" s="46"/>
    </row>
    <row r="184" spans="1:6" ht="18" customHeight="1">
      <c r="A184" s="46"/>
      <c r="B184" s="47"/>
      <c r="C184" s="47"/>
      <c r="D184" s="47"/>
      <c r="E184" s="47"/>
      <c r="F184" s="46"/>
    </row>
    <row r="185" spans="1:6" ht="18" customHeight="1">
      <c r="A185" s="46"/>
      <c r="B185" s="47"/>
      <c r="C185" s="47"/>
      <c r="D185" s="47"/>
      <c r="E185" s="47"/>
      <c r="F185" s="46"/>
    </row>
    <row r="186" spans="1:6" ht="18" customHeight="1">
      <c r="A186" s="46"/>
      <c r="B186" s="47"/>
      <c r="C186" s="47"/>
      <c r="D186" s="47"/>
      <c r="E186" s="47"/>
      <c r="F186" s="46"/>
    </row>
    <row r="187" spans="1:6" ht="18" customHeight="1">
      <c r="A187" s="46"/>
      <c r="B187" s="47"/>
      <c r="C187" s="47"/>
      <c r="D187" s="47"/>
      <c r="E187" s="47"/>
      <c r="F187" s="46"/>
    </row>
    <row r="188" spans="1:6" ht="18" customHeight="1">
      <c r="A188" s="46"/>
      <c r="B188" s="47"/>
      <c r="C188" s="47"/>
      <c r="D188" s="47"/>
      <c r="E188" s="47"/>
      <c r="F188" s="46"/>
    </row>
    <row r="189" spans="1:6" ht="18" customHeight="1">
      <c r="A189" s="46"/>
      <c r="B189" s="47"/>
      <c r="C189" s="47"/>
      <c r="D189" s="47"/>
      <c r="E189" s="47"/>
      <c r="F189" s="46"/>
    </row>
    <row r="190" spans="1:6" ht="18" customHeight="1">
      <c r="A190" s="46"/>
      <c r="B190" s="47"/>
      <c r="C190" s="47"/>
      <c r="D190" s="47"/>
      <c r="E190" s="47"/>
      <c r="F190" s="46"/>
    </row>
    <row r="191" spans="1:6" ht="18" customHeight="1">
      <c r="A191" s="46"/>
      <c r="B191" s="47"/>
      <c r="C191" s="47"/>
      <c r="D191" s="47"/>
      <c r="E191" s="47"/>
      <c r="F191" s="46"/>
    </row>
    <row r="192" spans="1:6" ht="18" customHeight="1">
      <c r="A192" s="46"/>
      <c r="B192" s="47"/>
      <c r="C192" s="47"/>
      <c r="D192" s="47"/>
      <c r="E192" s="47"/>
      <c r="F192" s="46"/>
    </row>
    <row r="193" spans="1:6" ht="18" customHeight="1">
      <c r="A193" s="46"/>
      <c r="B193" s="47"/>
      <c r="C193" s="47"/>
      <c r="D193" s="47"/>
      <c r="E193" s="47"/>
      <c r="F193" s="46"/>
    </row>
    <row r="194" spans="1:6" ht="18" customHeight="1">
      <c r="A194" s="46"/>
      <c r="B194" s="47"/>
      <c r="C194" s="47"/>
      <c r="D194" s="47"/>
      <c r="E194" s="47"/>
      <c r="F194" s="46"/>
    </row>
    <row r="195" spans="1:6" ht="18" customHeight="1">
      <c r="A195" s="46"/>
      <c r="B195" s="47"/>
      <c r="C195" s="47"/>
      <c r="D195" s="47"/>
      <c r="E195" s="47"/>
      <c r="F195" s="46"/>
    </row>
    <row r="196" spans="1:6" ht="18" customHeight="1">
      <c r="A196" s="46"/>
      <c r="B196" s="47"/>
      <c r="C196" s="47"/>
      <c r="D196" s="47"/>
      <c r="E196" s="47"/>
      <c r="F196" s="46"/>
    </row>
    <row r="197" spans="1:6" ht="18" customHeight="1">
      <c r="A197" s="46"/>
      <c r="B197" s="47"/>
      <c r="C197" s="47"/>
      <c r="D197" s="47"/>
      <c r="E197" s="47"/>
      <c r="F197" s="46"/>
    </row>
    <row r="198" spans="1:6" ht="18" customHeight="1">
      <c r="A198" s="46"/>
      <c r="B198" s="47"/>
      <c r="C198" s="47"/>
      <c r="D198" s="47"/>
      <c r="E198" s="47"/>
      <c r="F198" s="46"/>
    </row>
    <row r="199" spans="1:6" ht="18" customHeight="1">
      <c r="A199" s="46"/>
      <c r="B199" s="47"/>
      <c r="C199" s="47"/>
      <c r="D199" s="47"/>
      <c r="E199" s="47"/>
      <c r="F199" s="46"/>
    </row>
    <row r="200" spans="1:6" ht="18" customHeight="1">
      <c r="A200" s="46"/>
      <c r="B200" s="47"/>
      <c r="C200" s="47"/>
      <c r="D200" s="47"/>
      <c r="E200" s="47"/>
      <c r="F200" s="46"/>
    </row>
    <row r="201" spans="1:6" ht="18" customHeight="1">
      <c r="A201" s="46"/>
      <c r="B201" s="47"/>
      <c r="C201" s="47"/>
      <c r="D201" s="47"/>
      <c r="E201" s="47"/>
      <c r="F201" s="46"/>
    </row>
    <row r="202" spans="1:6" ht="18" customHeight="1">
      <c r="A202" s="46"/>
      <c r="B202" s="47"/>
      <c r="C202" s="47"/>
      <c r="D202" s="47"/>
      <c r="E202" s="47"/>
      <c r="F202" s="46"/>
    </row>
    <row r="203" spans="1:6" ht="18" customHeight="1">
      <c r="A203" s="46"/>
      <c r="B203" s="47"/>
      <c r="C203" s="47"/>
      <c r="D203" s="47"/>
      <c r="E203" s="47"/>
      <c r="F203" s="46"/>
    </row>
    <row r="204" spans="1:6" ht="18" customHeight="1">
      <c r="A204" s="46"/>
      <c r="B204" s="47"/>
      <c r="C204" s="47"/>
      <c r="D204" s="47"/>
      <c r="E204" s="47"/>
      <c r="F204" s="46"/>
    </row>
    <row r="205" spans="1:6" ht="18" customHeight="1">
      <c r="A205" s="46"/>
      <c r="B205" s="47"/>
      <c r="C205" s="47"/>
      <c r="D205" s="47"/>
      <c r="E205" s="47"/>
      <c r="F205" s="46"/>
    </row>
    <row r="206" spans="1:6" ht="18" customHeight="1">
      <c r="A206" s="46"/>
      <c r="B206" s="47"/>
      <c r="C206" s="47"/>
      <c r="D206" s="47"/>
      <c r="E206" s="47"/>
      <c r="F206" s="46"/>
    </row>
    <row r="207" spans="1:6" ht="18" customHeight="1">
      <c r="A207" s="46"/>
      <c r="B207" s="47"/>
      <c r="C207" s="47"/>
      <c r="D207" s="47"/>
      <c r="E207" s="47"/>
      <c r="F207" s="46"/>
    </row>
    <row r="208" spans="1:6" ht="18" customHeight="1">
      <c r="A208" s="46"/>
      <c r="B208" s="47"/>
      <c r="C208" s="47"/>
      <c r="D208" s="47"/>
      <c r="E208" s="47"/>
      <c r="F208" s="46"/>
    </row>
    <row r="209" spans="1:6" ht="18" customHeight="1">
      <c r="A209" s="46"/>
      <c r="B209" s="47"/>
      <c r="C209" s="47"/>
      <c r="D209" s="47"/>
      <c r="E209" s="47"/>
      <c r="F209" s="46"/>
    </row>
    <row r="210" spans="1:6" ht="18" customHeight="1">
      <c r="A210" s="46"/>
      <c r="B210" s="47"/>
      <c r="C210" s="47"/>
      <c r="D210" s="47"/>
      <c r="E210" s="47"/>
      <c r="F210" s="46"/>
    </row>
    <row r="211" spans="1:6" ht="18" customHeight="1">
      <c r="A211" s="46"/>
      <c r="B211" s="47"/>
      <c r="C211" s="47"/>
      <c r="D211" s="47"/>
      <c r="E211" s="47"/>
      <c r="F211" s="46"/>
    </row>
    <row r="212" spans="1:6" ht="18" customHeight="1">
      <c r="A212" s="46"/>
      <c r="B212" s="47"/>
      <c r="C212" s="47"/>
      <c r="D212" s="47"/>
      <c r="E212" s="47"/>
      <c r="F212" s="46"/>
    </row>
    <row r="213" spans="1:6" ht="18" customHeight="1">
      <c r="A213" s="46"/>
      <c r="B213" s="47"/>
      <c r="C213" s="47"/>
      <c r="D213" s="47"/>
      <c r="E213" s="47"/>
      <c r="F213" s="46"/>
    </row>
    <row r="214" spans="1:6" ht="18" customHeight="1">
      <c r="A214" s="46"/>
      <c r="B214" s="47"/>
      <c r="C214" s="47"/>
      <c r="D214" s="47"/>
      <c r="E214" s="47"/>
      <c r="F214" s="46"/>
    </row>
    <row r="215" spans="1:6" ht="18" customHeight="1">
      <c r="A215" s="46"/>
      <c r="B215" s="47"/>
      <c r="C215" s="47"/>
      <c r="D215" s="47"/>
      <c r="E215" s="47"/>
      <c r="F215" s="46"/>
    </row>
    <row r="216" spans="1:6" ht="18" customHeight="1">
      <c r="A216" s="46"/>
      <c r="B216" s="47"/>
      <c r="C216" s="47"/>
      <c r="D216" s="47"/>
      <c r="E216" s="47"/>
      <c r="F216" s="46"/>
    </row>
    <row r="217" spans="1:6" ht="18" customHeight="1">
      <c r="A217" s="46"/>
      <c r="B217" s="47"/>
      <c r="C217" s="47"/>
      <c r="D217" s="47"/>
      <c r="E217" s="47"/>
      <c r="F217" s="46"/>
    </row>
    <row r="218" spans="1:6" ht="18" customHeight="1">
      <c r="A218" s="46"/>
      <c r="B218" s="47"/>
      <c r="C218" s="47"/>
      <c r="D218" s="47"/>
      <c r="E218" s="47"/>
      <c r="F218" s="46"/>
    </row>
    <row r="219" spans="1:6" ht="18" customHeight="1">
      <c r="A219" s="46"/>
      <c r="B219" s="47"/>
      <c r="C219" s="47"/>
      <c r="D219" s="47"/>
      <c r="E219" s="47"/>
      <c r="F219" s="46"/>
    </row>
    <row r="220" spans="1:6" ht="18" customHeight="1">
      <c r="A220" s="46"/>
      <c r="B220" s="47"/>
      <c r="C220" s="47"/>
      <c r="D220" s="47"/>
      <c r="E220" s="47"/>
      <c r="F220" s="46"/>
    </row>
    <row r="221" spans="1:6" ht="18" customHeight="1">
      <c r="A221" s="46"/>
      <c r="B221" s="47"/>
      <c r="C221" s="47"/>
      <c r="D221" s="47"/>
      <c r="E221" s="47"/>
      <c r="F221" s="46"/>
    </row>
    <row r="222" spans="1:6" ht="18" customHeight="1">
      <c r="A222" s="46"/>
      <c r="B222" s="47"/>
      <c r="C222" s="47"/>
      <c r="D222" s="47"/>
      <c r="E222" s="47"/>
      <c r="F222" s="46"/>
    </row>
    <row r="223" spans="1:6" ht="18" customHeight="1">
      <c r="A223" s="46"/>
      <c r="B223" s="47"/>
      <c r="C223" s="47"/>
      <c r="D223" s="47"/>
      <c r="E223" s="47"/>
      <c r="F223" s="46"/>
    </row>
    <row r="224" spans="1:6" ht="18" customHeight="1">
      <c r="A224" s="46"/>
      <c r="B224" s="47"/>
      <c r="C224" s="47"/>
      <c r="D224" s="47"/>
      <c r="E224" s="47"/>
      <c r="F224" s="46"/>
    </row>
    <row r="225" spans="1:6" ht="18" customHeight="1">
      <c r="A225" s="46"/>
      <c r="B225" s="47"/>
      <c r="C225" s="47"/>
      <c r="D225" s="47"/>
      <c r="E225" s="47"/>
      <c r="F225" s="46"/>
    </row>
    <row r="226" spans="1:6" ht="18" customHeight="1">
      <c r="A226" s="46"/>
      <c r="B226" s="47"/>
      <c r="C226" s="47"/>
      <c r="D226" s="47"/>
      <c r="E226" s="47"/>
      <c r="F226" s="46"/>
    </row>
    <row r="227" spans="1:6" ht="18" customHeight="1">
      <c r="A227" s="46"/>
      <c r="B227" s="47"/>
      <c r="C227" s="47"/>
      <c r="D227" s="47"/>
      <c r="E227" s="47"/>
      <c r="F227" s="46"/>
    </row>
    <row r="228" spans="1:6" ht="18" customHeight="1">
      <c r="A228" s="46"/>
      <c r="B228" s="47"/>
      <c r="C228" s="47"/>
      <c r="D228" s="47"/>
      <c r="E228" s="47"/>
      <c r="F228" s="46"/>
    </row>
    <row r="229" spans="1:6" ht="18" customHeight="1">
      <c r="A229" s="46"/>
      <c r="B229" s="47"/>
      <c r="C229" s="47"/>
      <c r="D229" s="47"/>
      <c r="E229" s="47"/>
      <c r="F229" s="46"/>
    </row>
    <row r="230" spans="1:6" ht="18" customHeight="1">
      <c r="A230" s="46"/>
      <c r="B230" s="47"/>
      <c r="C230" s="47"/>
      <c r="D230" s="47"/>
      <c r="E230" s="47"/>
      <c r="F230" s="46"/>
    </row>
    <row r="231" spans="1:6" ht="18" customHeight="1">
      <c r="A231" s="46"/>
      <c r="B231" s="47"/>
      <c r="C231" s="47"/>
      <c r="D231" s="47"/>
      <c r="E231" s="47"/>
      <c r="F231" s="46"/>
    </row>
    <row r="232" spans="1:6" ht="18" customHeight="1">
      <c r="A232" s="46"/>
      <c r="B232" s="47"/>
      <c r="C232" s="47"/>
      <c r="D232" s="47"/>
      <c r="E232" s="47"/>
      <c r="F232" s="46"/>
    </row>
    <row r="233" spans="1:6" ht="18" customHeight="1">
      <c r="A233" s="46"/>
      <c r="B233" s="47"/>
      <c r="C233" s="47"/>
      <c r="D233" s="47"/>
      <c r="E233" s="47"/>
      <c r="F233" s="46"/>
    </row>
    <row r="234" spans="1:6" ht="18" customHeight="1">
      <c r="A234" s="46"/>
      <c r="B234" s="47"/>
      <c r="C234" s="47"/>
      <c r="D234" s="47"/>
      <c r="E234" s="47"/>
      <c r="F234" s="46"/>
    </row>
    <row r="235" spans="1:6" ht="18" customHeight="1">
      <c r="A235" s="46"/>
      <c r="B235" s="47"/>
      <c r="C235" s="47"/>
      <c r="D235" s="47"/>
      <c r="E235" s="47"/>
      <c r="F235" s="46"/>
    </row>
    <row r="236" spans="1:6" ht="18" customHeight="1">
      <c r="A236" s="46"/>
      <c r="B236" s="47"/>
      <c r="C236" s="47"/>
      <c r="D236" s="47"/>
      <c r="E236" s="47"/>
      <c r="F236" s="46"/>
    </row>
    <row r="237" spans="1:6" ht="18" customHeight="1">
      <c r="A237" s="46"/>
      <c r="B237" s="47"/>
      <c r="C237" s="47"/>
      <c r="D237" s="47"/>
      <c r="E237" s="47"/>
      <c r="F237" s="46"/>
    </row>
    <row r="238" spans="1:6" ht="18" customHeight="1">
      <c r="A238" s="46"/>
      <c r="B238" s="47"/>
      <c r="C238" s="47"/>
      <c r="D238" s="47"/>
      <c r="E238" s="47"/>
      <c r="F238" s="46"/>
    </row>
    <row r="239" spans="1:6" ht="18" customHeight="1">
      <c r="A239" s="46"/>
      <c r="B239" s="47"/>
      <c r="C239" s="47"/>
      <c r="D239" s="47"/>
      <c r="E239" s="47"/>
      <c r="F239" s="46"/>
    </row>
    <row r="240" spans="1:6" ht="18" customHeight="1">
      <c r="A240" s="46"/>
      <c r="B240" s="47"/>
      <c r="C240" s="47"/>
      <c r="D240" s="47"/>
      <c r="E240" s="47"/>
      <c r="F240" s="46"/>
    </row>
    <row r="241" spans="1:6" ht="18" customHeight="1">
      <c r="A241" s="46"/>
      <c r="B241" s="47"/>
      <c r="C241" s="47"/>
      <c r="D241" s="47"/>
      <c r="E241" s="47"/>
      <c r="F241" s="46"/>
    </row>
    <row r="242" spans="1:6" ht="18" customHeight="1">
      <c r="A242" s="46"/>
      <c r="B242" s="47"/>
      <c r="C242" s="47"/>
      <c r="D242" s="47"/>
      <c r="E242" s="47"/>
      <c r="F242" s="46"/>
    </row>
    <row r="243" spans="1:6" ht="18" customHeight="1">
      <c r="A243" s="46"/>
      <c r="B243" s="47"/>
      <c r="C243" s="47"/>
      <c r="D243" s="47"/>
      <c r="E243" s="47"/>
      <c r="F243" s="46"/>
    </row>
    <row r="244" spans="1:6" ht="18" customHeight="1">
      <c r="A244" s="46"/>
      <c r="B244" s="47"/>
      <c r="C244" s="47"/>
      <c r="D244" s="47"/>
      <c r="E244" s="47"/>
      <c r="F244" s="46"/>
    </row>
    <row r="245" spans="1:6" ht="18" customHeight="1">
      <c r="A245" s="46"/>
      <c r="B245" s="47"/>
      <c r="C245" s="47"/>
      <c r="D245" s="47"/>
      <c r="E245" s="47"/>
      <c r="F245" s="46"/>
    </row>
    <row r="246" spans="1:6" ht="18" customHeight="1">
      <c r="A246" s="46"/>
      <c r="B246" s="47"/>
      <c r="C246" s="47"/>
      <c r="D246" s="47"/>
      <c r="E246" s="47"/>
      <c r="F246" s="46"/>
    </row>
    <row r="247" spans="1:6" ht="18" customHeight="1">
      <c r="A247" s="46"/>
      <c r="B247" s="47"/>
      <c r="C247" s="47"/>
      <c r="D247" s="47"/>
      <c r="E247" s="47"/>
      <c r="F247" s="46"/>
    </row>
    <row r="248" spans="1:6" ht="18" customHeight="1">
      <c r="A248" s="46"/>
      <c r="B248" s="47"/>
      <c r="C248" s="47"/>
      <c r="D248" s="47"/>
      <c r="E248" s="47"/>
      <c r="F248" s="46"/>
    </row>
    <row r="249" spans="1:6" ht="18" customHeight="1">
      <c r="A249" s="46"/>
      <c r="B249" s="47"/>
      <c r="C249" s="47"/>
      <c r="D249" s="47"/>
      <c r="E249" s="47"/>
      <c r="F249" s="46"/>
    </row>
    <row r="250" spans="1:6" ht="18" customHeight="1">
      <c r="A250" s="46"/>
      <c r="B250" s="47"/>
      <c r="C250" s="47"/>
      <c r="D250" s="47"/>
      <c r="E250" s="47"/>
      <c r="F250" s="46"/>
    </row>
    <row r="251" spans="1:6" ht="18" customHeight="1">
      <c r="A251" s="46"/>
      <c r="B251" s="47"/>
      <c r="C251" s="47"/>
      <c r="D251" s="47"/>
      <c r="E251" s="47"/>
      <c r="F251" s="46"/>
    </row>
    <row r="252" spans="1:6" ht="18" customHeight="1">
      <c r="A252" s="46"/>
      <c r="B252" s="47"/>
      <c r="C252" s="47"/>
      <c r="D252" s="47"/>
      <c r="E252" s="47"/>
      <c r="F252" s="46"/>
    </row>
    <row r="253" spans="1:6" ht="18" customHeight="1">
      <c r="A253" s="46"/>
      <c r="B253" s="47"/>
      <c r="C253" s="47"/>
      <c r="D253" s="47"/>
      <c r="E253" s="47"/>
      <c r="F253" s="46"/>
    </row>
    <row r="254" spans="1:6" ht="18" customHeight="1">
      <c r="A254" s="46"/>
      <c r="B254" s="47"/>
      <c r="C254" s="47"/>
      <c r="D254" s="47"/>
      <c r="E254" s="47"/>
      <c r="F254" s="46"/>
    </row>
    <row r="255" spans="1:6" ht="18" customHeight="1">
      <c r="A255" s="46"/>
      <c r="B255" s="47"/>
      <c r="C255" s="47"/>
      <c r="D255" s="47"/>
      <c r="E255" s="47"/>
      <c r="F255" s="46"/>
    </row>
    <row r="256" spans="1:6" ht="18" customHeight="1">
      <c r="A256" s="46"/>
      <c r="B256" s="47"/>
      <c r="C256" s="47"/>
      <c r="D256" s="47"/>
      <c r="E256" s="47"/>
      <c r="F256" s="46"/>
    </row>
    <row r="257" spans="1:6" ht="18" customHeight="1">
      <c r="A257" s="46"/>
      <c r="B257" s="47"/>
      <c r="C257" s="47"/>
      <c r="D257" s="47"/>
      <c r="E257" s="47"/>
      <c r="F257" s="46"/>
    </row>
    <row r="258" spans="1:6" ht="18" customHeight="1">
      <c r="A258" s="46"/>
      <c r="B258" s="47"/>
      <c r="C258" s="47"/>
      <c r="D258" s="47"/>
      <c r="E258" s="47"/>
      <c r="F258" s="46"/>
    </row>
    <row r="259" spans="1:6" ht="18" customHeight="1">
      <c r="A259" s="46"/>
      <c r="B259" s="47"/>
      <c r="C259" s="47"/>
      <c r="D259" s="47"/>
      <c r="E259" s="47"/>
      <c r="F259" s="46"/>
    </row>
    <row r="260" spans="1:6" ht="18" customHeight="1">
      <c r="A260" s="46"/>
      <c r="B260" s="47"/>
      <c r="C260" s="47"/>
      <c r="D260" s="47"/>
      <c r="E260" s="47"/>
      <c r="F260" s="46"/>
    </row>
    <row r="261" spans="1:6" ht="18" customHeight="1">
      <c r="A261" s="46"/>
      <c r="B261" s="47"/>
      <c r="C261" s="47"/>
      <c r="D261" s="47"/>
      <c r="E261" s="47"/>
      <c r="F261" s="46"/>
    </row>
    <row r="262" spans="1:6" ht="18" customHeight="1">
      <c r="A262" s="46"/>
      <c r="B262" s="47"/>
      <c r="C262" s="47"/>
      <c r="D262" s="47"/>
      <c r="E262" s="47"/>
      <c r="F262" s="46"/>
    </row>
    <row r="263" spans="1:6" ht="18" customHeight="1">
      <c r="A263" s="46"/>
      <c r="B263" s="47"/>
      <c r="C263" s="47"/>
      <c r="D263" s="47"/>
      <c r="E263" s="47"/>
      <c r="F263" s="46"/>
    </row>
    <row r="264" spans="1:6" ht="18" customHeight="1">
      <c r="A264" s="46"/>
      <c r="B264" s="47"/>
      <c r="C264" s="47"/>
      <c r="D264" s="47"/>
      <c r="E264" s="47"/>
      <c r="F264" s="46"/>
    </row>
    <row r="265" spans="1:6" ht="18" customHeight="1">
      <c r="A265" s="46"/>
      <c r="B265" s="47"/>
      <c r="C265" s="47"/>
      <c r="D265" s="47"/>
      <c r="E265" s="47"/>
      <c r="F265" s="46"/>
    </row>
    <row r="266" spans="1:6" ht="18" customHeight="1">
      <c r="A266" s="46"/>
      <c r="B266" s="47"/>
      <c r="C266" s="47"/>
      <c r="D266" s="47"/>
      <c r="E266" s="47"/>
      <c r="F266" s="46"/>
    </row>
    <row r="267" spans="1:6" ht="18" customHeight="1">
      <c r="A267" s="46"/>
      <c r="B267" s="47"/>
      <c r="C267" s="47"/>
      <c r="D267" s="47"/>
      <c r="E267" s="47"/>
      <c r="F267" s="46"/>
    </row>
    <row r="268" spans="1:6" ht="18" customHeight="1">
      <c r="A268" s="46"/>
      <c r="B268" s="47"/>
      <c r="C268" s="47"/>
      <c r="D268" s="47"/>
      <c r="E268" s="47"/>
      <c r="F268" s="46"/>
    </row>
    <row r="269" spans="1:6" ht="18" customHeight="1">
      <c r="A269" s="46"/>
      <c r="B269" s="47"/>
      <c r="C269" s="47"/>
      <c r="D269" s="47"/>
      <c r="E269" s="47"/>
      <c r="F269" s="46"/>
    </row>
    <row r="270" spans="1:6" ht="18" customHeight="1">
      <c r="A270" s="46"/>
      <c r="B270" s="47"/>
      <c r="C270" s="47"/>
      <c r="D270" s="47"/>
      <c r="E270" s="47"/>
      <c r="F270" s="46"/>
    </row>
    <row r="271" spans="1:6" ht="18" customHeight="1">
      <c r="A271" s="46"/>
      <c r="B271" s="47"/>
      <c r="C271" s="47"/>
      <c r="D271" s="47"/>
      <c r="E271" s="47"/>
      <c r="F271" s="46"/>
    </row>
    <row r="272" spans="1:6" ht="18" customHeight="1">
      <c r="A272" s="46"/>
      <c r="B272" s="47"/>
      <c r="C272" s="47"/>
      <c r="D272" s="47"/>
      <c r="E272" s="47"/>
      <c r="F272" s="46"/>
    </row>
    <row r="273" spans="1:6" ht="18" customHeight="1">
      <c r="A273" s="46"/>
      <c r="B273" s="47"/>
      <c r="C273" s="47"/>
      <c r="D273" s="47"/>
      <c r="E273" s="47"/>
      <c r="F273" s="46"/>
    </row>
    <row r="274" spans="1:6" ht="18" customHeight="1">
      <c r="A274" s="46"/>
      <c r="B274" s="47"/>
      <c r="C274" s="47"/>
      <c r="D274" s="47"/>
      <c r="E274" s="47"/>
      <c r="F274" s="46"/>
    </row>
    <row r="275" spans="1:6" ht="18" customHeight="1">
      <c r="A275" s="46"/>
      <c r="B275" s="47"/>
      <c r="C275" s="47"/>
      <c r="D275" s="47"/>
      <c r="E275" s="47"/>
      <c r="F275" s="46"/>
    </row>
    <row r="276" spans="1:6" ht="18" customHeight="1">
      <c r="A276" s="46"/>
      <c r="B276" s="47"/>
      <c r="C276" s="47"/>
      <c r="D276" s="47"/>
      <c r="E276" s="47"/>
      <c r="F276" s="46"/>
    </row>
    <row r="277" spans="1:6" ht="18" customHeight="1">
      <c r="A277" s="46"/>
      <c r="B277" s="47"/>
      <c r="C277" s="47"/>
      <c r="D277" s="47"/>
      <c r="E277" s="47"/>
      <c r="F277" s="46"/>
    </row>
    <row r="278" spans="1:6" ht="18" customHeight="1">
      <c r="A278" s="46"/>
      <c r="B278" s="47"/>
      <c r="C278" s="47"/>
      <c r="D278" s="47"/>
      <c r="E278" s="47"/>
      <c r="F278" s="46"/>
    </row>
    <row r="279" spans="1:6" ht="18" customHeight="1">
      <c r="A279" s="46"/>
      <c r="B279" s="47"/>
      <c r="C279" s="47"/>
      <c r="D279" s="47"/>
      <c r="E279" s="47"/>
      <c r="F279" s="46"/>
    </row>
    <row r="280" spans="1:6" ht="18" customHeight="1">
      <c r="A280" s="46"/>
      <c r="B280" s="47"/>
      <c r="C280" s="47"/>
      <c r="D280" s="47"/>
      <c r="E280" s="47"/>
      <c r="F280" s="46"/>
    </row>
    <row r="281" spans="1:6" ht="18" customHeight="1">
      <c r="A281" s="46"/>
      <c r="B281" s="47"/>
      <c r="C281" s="47"/>
      <c r="D281" s="47"/>
      <c r="E281" s="47"/>
      <c r="F281" s="46"/>
    </row>
    <row r="282" spans="1:6" ht="18" customHeight="1">
      <c r="A282" s="46"/>
      <c r="B282" s="47"/>
      <c r="C282" s="47"/>
      <c r="D282" s="47"/>
      <c r="E282" s="47"/>
      <c r="F282" s="46"/>
    </row>
    <row r="283" spans="1:6" ht="18" customHeight="1">
      <c r="A283" s="46"/>
      <c r="B283" s="47"/>
      <c r="C283" s="47"/>
      <c r="D283" s="47"/>
      <c r="E283" s="47"/>
      <c r="F283" s="46"/>
    </row>
    <row r="284" spans="1:6" ht="18" customHeight="1">
      <c r="A284" s="46"/>
      <c r="B284" s="47"/>
      <c r="C284" s="47"/>
      <c r="D284" s="47"/>
      <c r="E284" s="47"/>
      <c r="F284" s="46"/>
    </row>
    <row r="285" spans="1:6" ht="18" customHeight="1">
      <c r="A285" s="46"/>
      <c r="B285" s="47"/>
      <c r="C285" s="47"/>
      <c r="D285" s="47"/>
      <c r="E285" s="47"/>
      <c r="F285" s="46"/>
    </row>
    <row r="286" spans="1:6" ht="18" customHeight="1">
      <c r="A286" s="46"/>
      <c r="B286" s="47"/>
      <c r="C286" s="47"/>
      <c r="D286" s="47"/>
      <c r="E286" s="47"/>
      <c r="F286" s="46"/>
    </row>
    <row r="287" spans="1:6" ht="18" customHeight="1">
      <c r="A287" s="46"/>
      <c r="B287" s="47"/>
      <c r="C287" s="47"/>
      <c r="D287" s="47"/>
      <c r="E287" s="47"/>
      <c r="F287" s="46"/>
    </row>
    <row r="288" spans="1:6" ht="18" customHeight="1">
      <c r="A288" s="46"/>
      <c r="B288" s="47"/>
      <c r="C288" s="47"/>
      <c r="D288" s="47"/>
      <c r="E288" s="47"/>
      <c r="F288" s="46"/>
    </row>
    <row r="289" spans="1:6" ht="18" customHeight="1">
      <c r="A289" s="46"/>
      <c r="B289" s="47"/>
      <c r="C289" s="47"/>
      <c r="D289" s="47"/>
      <c r="E289" s="47"/>
      <c r="F289" s="46"/>
    </row>
    <row r="290" spans="1:6" ht="18" customHeight="1">
      <c r="A290" s="46"/>
      <c r="B290" s="47"/>
      <c r="C290" s="47"/>
      <c r="D290" s="47"/>
      <c r="E290" s="47"/>
      <c r="F290" s="46"/>
    </row>
    <row r="291" spans="1:6" ht="18" customHeight="1">
      <c r="A291" s="46"/>
      <c r="B291" s="47"/>
      <c r="C291" s="47"/>
      <c r="D291" s="47"/>
      <c r="E291" s="47"/>
      <c r="F291" s="46"/>
    </row>
    <row r="292" spans="1:6" ht="18" customHeight="1">
      <c r="A292" s="46"/>
      <c r="B292" s="47"/>
      <c r="C292" s="47"/>
      <c r="D292" s="47"/>
      <c r="E292" s="47"/>
      <c r="F292" s="46"/>
    </row>
    <row r="293" spans="1:6" ht="18" customHeight="1">
      <c r="A293" s="46"/>
      <c r="B293" s="47"/>
      <c r="C293" s="47"/>
      <c r="D293" s="47"/>
      <c r="E293" s="47"/>
      <c r="F293" s="46"/>
    </row>
    <row r="294" spans="1:6" ht="18" customHeight="1">
      <c r="A294" s="46"/>
      <c r="B294" s="47"/>
      <c r="C294" s="47"/>
      <c r="D294" s="47"/>
      <c r="E294" s="47"/>
      <c r="F294" s="46"/>
    </row>
    <row r="295" spans="1:6" ht="18" customHeight="1">
      <c r="A295" s="46"/>
      <c r="B295" s="47"/>
      <c r="C295" s="47"/>
      <c r="D295" s="47"/>
      <c r="E295" s="47"/>
      <c r="F295" s="46"/>
    </row>
    <row r="296" spans="1:6" ht="18" customHeight="1">
      <c r="A296" s="46"/>
      <c r="B296" s="47"/>
      <c r="C296" s="47"/>
      <c r="D296" s="47"/>
      <c r="E296" s="47"/>
      <c r="F296" s="46"/>
    </row>
    <row r="297" spans="1:6" ht="18" customHeight="1">
      <c r="A297" s="46"/>
      <c r="B297" s="47"/>
      <c r="C297" s="47"/>
      <c r="D297" s="47"/>
      <c r="E297" s="47"/>
      <c r="F297" s="46"/>
    </row>
    <row r="298" spans="1:6" ht="18" customHeight="1">
      <c r="A298" s="46"/>
      <c r="B298" s="47"/>
      <c r="C298" s="47"/>
      <c r="D298" s="47"/>
      <c r="E298" s="47"/>
      <c r="F298" s="46"/>
    </row>
    <row r="299" spans="1:6" ht="18" customHeight="1">
      <c r="A299" s="46"/>
      <c r="B299" s="47"/>
      <c r="C299" s="47"/>
      <c r="D299" s="47"/>
      <c r="E299" s="47"/>
      <c r="F299" s="46"/>
    </row>
    <row r="300" spans="1:6" ht="18" customHeight="1">
      <c r="A300" s="46"/>
      <c r="B300" s="47"/>
      <c r="C300" s="47"/>
      <c r="D300" s="47"/>
      <c r="E300" s="47"/>
      <c r="F300" s="46"/>
    </row>
    <row r="301" spans="1:6" ht="18" customHeight="1">
      <c r="A301" s="46"/>
      <c r="B301" s="47"/>
      <c r="C301" s="47"/>
      <c r="D301" s="47"/>
      <c r="E301" s="47"/>
      <c r="F301" s="46"/>
    </row>
    <row r="302" spans="1:6" ht="18" customHeight="1">
      <c r="A302" s="46"/>
      <c r="B302" s="47"/>
      <c r="C302" s="47"/>
      <c r="D302" s="47"/>
      <c r="E302" s="47"/>
      <c r="F302" s="46"/>
    </row>
    <row r="303" spans="1:6" ht="18" customHeight="1">
      <c r="A303" s="46"/>
      <c r="B303" s="47"/>
      <c r="C303" s="47"/>
      <c r="D303" s="47"/>
      <c r="E303" s="47"/>
      <c r="F303" s="46"/>
    </row>
    <row r="304" spans="1:6" ht="18" customHeight="1">
      <c r="A304" s="46"/>
      <c r="B304" s="47"/>
      <c r="C304" s="47"/>
      <c r="D304" s="47"/>
      <c r="E304" s="47"/>
      <c r="F304" s="46"/>
    </row>
    <row r="305" spans="1:6" ht="18" customHeight="1">
      <c r="A305" s="46"/>
      <c r="B305" s="47"/>
      <c r="C305" s="47"/>
      <c r="D305" s="47"/>
      <c r="E305" s="47"/>
      <c r="F305" s="46"/>
    </row>
    <row r="306" spans="1:6" ht="18" customHeight="1">
      <c r="A306" s="46"/>
      <c r="B306" s="47"/>
      <c r="C306" s="47"/>
      <c r="D306" s="47"/>
      <c r="E306" s="47"/>
      <c r="F306" s="46"/>
    </row>
    <row r="307" spans="1:6" ht="18" customHeight="1">
      <c r="A307" s="46"/>
      <c r="B307" s="47"/>
      <c r="C307" s="47"/>
      <c r="D307" s="47"/>
      <c r="E307" s="47"/>
      <c r="F307" s="46"/>
    </row>
    <row r="308" spans="1:6" ht="18" customHeight="1">
      <c r="A308" s="46"/>
      <c r="B308" s="47"/>
      <c r="C308" s="47"/>
      <c r="D308" s="47"/>
      <c r="E308" s="47"/>
      <c r="F308" s="46"/>
    </row>
    <row r="309" spans="1:6" ht="18" customHeight="1">
      <c r="A309" s="46"/>
      <c r="B309" s="47"/>
      <c r="C309" s="47"/>
      <c r="D309" s="47"/>
      <c r="E309" s="47"/>
      <c r="F309" s="46"/>
    </row>
    <row r="310" spans="1:6" ht="18" customHeight="1">
      <c r="A310" s="46"/>
      <c r="B310" s="47"/>
      <c r="C310" s="47"/>
      <c r="D310" s="47"/>
      <c r="E310" s="47"/>
      <c r="F310" s="46"/>
    </row>
    <row r="311" spans="1:6" ht="18" customHeight="1">
      <c r="A311" s="46"/>
      <c r="B311" s="47"/>
      <c r="C311" s="47"/>
      <c r="D311" s="47"/>
      <c r="E311" s="47"/>
      <c r="F311" s="46"/>
    </row>
    <row r="312" spans="1:6" ht="18" customHeight="1">
      <c r="A312" s="46"/>
      <c r="B312" s="47"/>
      <c r="C312" s="47"/>
      <c r="D312" s="47"/>
      <c r="E312" s="47"/>
      <c r="F312" s="46"/>
    </row>
    <row r="313" spans="1:6" ht="18" customHeight="1">
      <c r="A313" s="46"/>
      <c r="B313" s="47"/>
      <c r="C313" s="47"/>
      <c r="D313" s="47"/>
      <c r="E313" s="47"/>
      <c r="F313" s="46"/>
    </row>
    <row r="314" spans="1:6" ht="18" customHeight="1">
      <c r="A314" s="46"/>
      <c r="B314" s="47"/>
      <c r="C314" s="47"/>
      <c r="D314" s="47"/>
      <c r="E314" s="47"/>
      <c r="F314" s="46"/>
    </row>
    <row r="315" spans="1:6" ht="18" customHeight="1">
      <c r="A315" s="46"/>
      <c r="B315" s="47"/>
      <c r="C315" s="47"/>
      <c r="D315" s="47"/>
      <c r="E315" s="47"/>
      <c r="F315" s="46"/>
    </row>
    <row r="316" spans="1:6" ht="18" customHeight="1">
      <c r="A316" s="46"/>
      <c r="B316" s="47"/>
      <c r="C316" s="47"/>
      <c r="D316" s="47"/>
      <c r="E316" s="47"/>
      <c r="F316" s="46"/>
    </row>
    <row r="317" spans="1:6" ht="18" customHeight="1">
      <c r="A317" s="46"/>
      <c r="B317" s="47"/>
      <c r="C317" s="47"/>
      <c r="D317" s="47"/>
      <c r="E317" s="47"/>
      <c r="F317" s="46"/>
    </row>
    <row r="318" spans="1:6" ht="18" customHeight="1">
      <c r="A318" s="46"/>
      <c r="B318" s="47"/>
      <c r="C318" s="47"/>
      <c r="D318" s="47"/>
      <c r="E318" s="47"/>
      <c r="F318" s="46"/>
    </row>
    <row r="319" spans="1:6" ht="18" customHeight="1">
      <c r="A319" s="46"/>
      <c r="B319" s="47"/>
      <c r="C319" s="47"/>
      <c r="D319" s="47"/>
      <c r="E319" s="47"/>
      <c r="F319" s="46"/>
    </row>
    <row r="320" spans="1:6" ht="18" customHeight="1">
      <c r="A320" s="46"/>
      <c r="B320" s="47"/>
      <c r="C320" s="47"/>
      <c r="D320" s="47"/>
      <c r="E320" s="47"/>
      <c r="F320" s="46"/>
    </row>
    <row r="321" spans="1:6" ht="18" customHeight="1">
      <c r="A321" s="46"/>
      <c r="B321" s="47"/>
      <c r="C321" s="47"/>
      <c r="D321" s="47"/>
      <c r="E321" s="47"/>
      <c r="F321" s="46"/>
    </row>
    <row r="322" spans="1:6" ht="18" customHeight="1">
      <c r="A322" s="46"/>
      <c r="B322" s="47"/>
      <c r="C322" s="47"/>
      <c r="D322" s="47"/>
      <c r="E322" s="47"/>
      <c r="F322" s="46"/>
    </row>
    <row r="323" spans="1:6" ht="18" customHeight="1">
      <c r="A323" s="46"/>
      <c r="B323" s="47"/>
      <c r="C323" s="47"/>
      <c r="D323" s="47"/>
      <c r="E323" s="47"/>
      <c r="F323" s="46"/>
    </row>
    <row r="324" spans="1:6" ht="18" customHeight="1">
      <c r="A324" s="46"/>
      <c r="B324" s="47"/>
      <c r="C324" s="47"/>
      <c r="D324" s="47"/>
      <c r="E324" s="47"/>
      <c r="F324" s="46"/>
    </row>
    <row r="325" spans="1:6" ht="18" customHeight="1">
      <c r="A325" s="46"/>
      <c r="B325" s="47"/>
      <c r="C325" s="47"/>
      <c r="D325" s="47"/>
      <c r="E325" s="47"/>
      <c r="F325" s="46"/>
    </row>
    <row r="326" spans="1:6" ht="18" customHeight="1">
      <c r="A326" s="46"/>
      <c r="B326" s="47"/>
      <c r="C326" s="47"/>
      <c r="D326" s="47"/>
      <c r="E326" s="47"/>
      <c r="F326" s="46"/>
    </row>
    <row r="327" spans="1:6" ht="18" customHeight="1">
      <c r="A327" s="46"/>
      <c r="B327" s="47"/>
      <c r="C327" s="47"/>
      <c r="D327" s="47"/>
      <c r="E327" s="47"/>
      <c r="F327" s="46"/>
    </row>
    <row r="328" spans="1:6" ht="18" customHeight="1">
      <c r="A328" s="46"/>
      <c r="B328" s="47"/>
      <c r="C328" s="47"/>
      <c r="D328" s="47"/>
      <c r="E328" s="47"/>
      <c r="F328" s="46"/>
    </row>
    <row r="329" spans="1:6" ht="18" customHeight="1">
      <c r="A329" s="46"/>
      <c r="B329" s="47"/>
      <c r="C329" s="47"/>
      <c r="D329" s="47"/>
      <c r="E329" s="47"/>
      <c r="F329" s="46"/>
    </row>
    <row r="330" spans="1:6" ht="18" customHeight="1">
      <c r="A330" s="46"/>
      <c r="B330" s="47"/>
      <c r="C330" s="47"/>
      <c r="D330" s="47"/>
      <c r="E330" s="47"/>
      <c r="F330" s="46"/>
    </row>
    <row r="331" spans="1:6" ht="18" customHeight="1">
      <c r="A331" s="46"/>
      <c r="B331" s="47"/>
      <c r="C331" s="47"/>
      <c r="D331" s="47"/>
      <c r="E331" s="47"/>
      <c r="F331" s="46"/>
    </row>
    <row r="332" spans="1:6" ht="18" customHeight="1">
      <c r="A332" s="46"/>
      <c r="B332" s="47"/>
      <c r="C332" s="47"/>
      <c r="D332" s="47"/>
      <c r="E332" s="47"/>
      <c r="F332" s="46"/>
    </row>
    <row r="333" spans="1:6" ht="18" customHeight="1">
      <c r="A333" s="46"/>
      <c r="B333" s="47"/>
      <c r="C333" s="47"/>
      <c r="D333" s="47"/>
      <c r="E333" s="47"/>
      <c r="F333" s="46"/>
    </row>
    <row r="334" spans="1:6" ht="18" customHeight="1">
      <c r="A334" s="46"/>
      <c r="B334" s="47"/>
      <c r="C334" s="47"/>
      <c r="D334" s="47"/>
      <c r="E334" s="47"/>
      <c r="F334" s="46"/>
    </row>
    <row r="335" spans="1:6" ht="18" customHeight="1">
      <c r="A335" s="46"/>
      <c r="B335" s="47"/>
      <c r="C335" s="47"/>
      <c r="D335" s="47"/>
      <c r="E335" s="47"/>
      <c r="F335" s="46"/>
    </row>
    <row r="336" spans="1:6" ht="18" customHeight="1">
      <c r="A336" s="46"/>
      <c r="B336" s="47"/>
      <c r="C336" s="47"/>
      <c r="D336" s="47"/>
      <c r="E336" s="47"/>
      <c r="F336" s="46"/>
    </row>
    <row r="337" spans="1:6" ht="18" customHeight="1">
      <c r="A337" s="46"/>
      <c r="B337" s="47"/>
      <c r="C337" s="47"/>
      <c r="D337" s="47"/>
      <c r="E337" s="47"/>
      <c r="F337" s="46"/>
    </row>
    <row r="338" spans="1:6" ht="18" customHeight="1">
      <c r="A338" s="46"/>
      <c r="B338" s="47"/>
      <c r="C338" s="47"/>
      <c r="D338" s="47"/>
      <c r="E338" s="47"/>
      <c r="F338" s="46"/>
    </row>
    <row r="339" spans="1:6" ht="18" customHeight="1">
      <c r="A339" s="46"/>
      <c r="B339" s="47"/>
      <c r="C339" s="47"/>
      <c r="D339" s="47"/>
      <c r="E339" s="47"/>
      <c r="F339" s="46"/>
    </row>
    <row r="340" spans="1:6" ht="18" customHeight="1">
      <c r="A340" s="46"/>
      <c r="B340" s="47"/>
      <c r="C340" s="47"/>
      <c r="D340" s="47"/>
      <c r="E340" s="47"/>
      <c r="F340" s="46"/>
    </row>
    <row r="341" spans="1:6" ht="18" customHeight="1">
      <c r="A341" s="46"/>
      <c r="B341" s="47"/>
      <c r="C341" s="47"/>
      <c r="D341" s="47"/>
      <c r="E341" s="47"/>
      <c r="F341" s="46"/>
    </row>
    <row r="342" spans="1:6" ht="18" customHeight="1">
      <c r="A342" s="46"/>
      <c r="B342" s="47"/>
      <c r="C342" s="47"/>
      <c r="D342" s="47"/>
      <c r="E342" s="47"/>
      <c r="F342" s="46"/>
    </row>
    <row r="343" spans="1:6" ht="18" customHeight="1">
      <c r="A343" s="46"/>
      <c r="B343" s="47"/>
      <c r="C343" s="47"/>
      <c r="D343" s="47"/>
      <c r="E343" s="47"/>
      <c r="F343" s="46"/>
    </row>
    <row r="344" spans="1:6" ht="18" customHeight="1">
      <c r="A344" s="46"/>
      <c r="B344" s="47"/>
      <c r="C344" s="47"/>
      <c r="D344" s="47"/>
      <c r="E344" s="47"/>
      <c r="F344" s="46"/>
    </row>
    <row r="345" spans="1:6" ht="18" customHeight="1">
      <c r="A345" s="46"/>
      <c r="B345" s="47"/>
      <c r="C345" s="47"/>
      <c r="D345" s="47"/>
      <c r="E345" s="47"/>
      <c r="F345" s="46"/>
    </row>
    <row r="346" spans="1:6" ht="18" customHeight="1">
      <c r="A346" s="46"/>
      <c r="B346" s="47"/>
      <c r="C346" s="47"/>
      <c r="D346" s="47"/>
      <c r="E346" s="47"/>
      <c r="F346" s="46"/>
    </row>
    <row r="347" spans="1:6" ht="18" customHeight="1">
      <c r="A347" s="46"/>
      <c r="B347" s="47"/>
      <c r="C347" s="47"/>
      <c r="D347" s="47"/>
      <c r="E347" s="47"/>
      <c r="F347" s="46"/>
    </row>
    <row r="348" spans="1:6" ht="18" customHeight="1">
      <c r="A348" s="46"/>
      <c r="B348" s="47"/>
      <c r="C348" s="47"/>
      <c r="D348" s="47"/>
      <c r="E348" s="47"/>
      <c r="F348" s="46"/>
    </row>
    <row r="349" spans="1:6" ht="18" customHeight="1">
      <c r="A349" s="46"/>
      <c r="B349" s="47"/>
      <c r="C349" s="47"/>
      <c r="D349" s="47"/>
      <c r="E349" s="47"/>
      <c r="F349" s="46"/>
    </row>
    <row r="350" spans="1:6" ht="18" customHeight="1">
      <c r="A350" s="46"/>
      <c r="B350" s="47"/>
      <c r="C350" s="47"/>
      <c r="D350" s="47"/>
      <c r="E350" s="47"/>
      <c r="F350" s="46"/>
    </row>
    <row r="351" spans="1:6" ht="18" customHeight="1">
      <c r="A351" s="46"/>
      <c r="B351" s="47"/>
      <c r="C351" s="47"/>
      <c r="D351" s="47"/>
      <c r="E351" s="47"/>
      <c r="F351" s="46"/>
    </row>
    <row r="352" spans="1:6" ht="18" customHeight="1">
      <c r="A352" s="46"/>
      <c r="B352" s="47"/>
      <c r="C352" s="47"/>
      <c r="D352" s="47"/>
      <c r="E352" s="47"/>
      <c r="F352" s="46"/>
    </row>
    <row r="353" spans="1:6" ht="18" customHeight="1">
      <c r="A353" s="46"/>
      <c r="B353" s="47"/>
      <c r="C353" s="47"/>
      <c r="D353" s="47"/>
      <c r="E353" s="47"/>
      <c r="F353" s="46"/>
    </row>
    <row r="354" spans="1:6" ht="18" customHeight="1">
      <c r="A354" s="46"/>
      <c r="B354" s="47"/>
      <c r="C354" s="47"/>
      <c r="D354" s="47"/>
      <c r="E354" s="47"/>
      <c r="F354" s="46"/>
    </row>
    <row r="355" spans="1:6" ht="18" customHeight="1">
      <c r="A355" s="46"/>
      <c r="B355" s="47"/>
      <c r="C355" s="47"/>
      <c r="D355" s="47"/>
      <c r="E355" s="47"/>
      <c r="F355" s="46"/>
    </row>
    <row r="356" spans="1:6" ht="18" customHeight="1">
      <c r="A356" s="46"/>
      <c r="B356" s="47"/>
      <c r="C356" s="47"/>
      <c r="D356" s="47"/>
      <c r="E356" s="47"/>
      <c r="F356" s="46"/>
    </row>
    <row r="357" spans="1:6" ht="18" customHeight="1">
      <c r="A357" s="46"/>
      <c r="B357" s="47"/>
      <c r="C357" s="47"/>
      <c r="D357" s="47"/>
      <c r="E357" s="47"/>
      <c r="F357" s="46"/>
    </row>
    <row r="358" spans="1:6" ht="18" customHeight="1">
      <c r="A358" s="46"/>
      <c r="B358" s="47"/>
      <c r="C358" s="47"/>
      <c r="D358" s="47"/>
      <c r="E358" s="47"/>
      <c r="F358" s="46"/>
    </row>
    <row r="359" spans="1:6" ht="18" customHeight="1">
      <c r="A359" s="46"/>
      <c r="B359" s="47"/>
      <c r="C359" s="47"/>
      <c r="D359" s="47"/>
      <c r="E359" s="47"/>
      <c r="F359" s="46"/>
    </row>
    <row r="360" spans="1:6" ht="18" customHeight="1">
      <c r="A360" s="46"/>
      <c r="B360" s="47"/>
      <c r="C360" s="47"/>
      <c r="D360" s="47"/>
      <c r="E360" s="47"/>
      <c r="F360" s="46"/>
    </row>
    <row r="361" spans="1:6" ht="18" customHeight="1">
      <c r="A361" s="46"/>
      <c r="B361" s="47"/>
      <c r="C361" s="47"/>
      <c r="D361" s="47"/>
      <c r="E361" s="47"/>
      <c r="F361" s="46"/>
    </row>
    <row r="362" spans="1:6" ht="18" customHeight="1">
      <c r="A362" s="46"/>
      <c r="B362" s="47"/>
      <c r="C362" s="47"/>
      <c r="D362" s="47"/>
      <c r="E362" s="47"/>
      <c r="F362" s="46"/>
    </row>
    <row r="363" spans="1:6" ht="18" customHeight="1">
      <c r="A363" s="46"/>
      <c r="B363" s="47"/>
      <c r="C363" s="47"/>
      <c r="D363" s="47"/>
      <c r="E363" s="47"/>
      <c r="F363" s="46"/>
    </row>
    <row r="364" spans="1:6" ht="18" customHeight="1">
      <c r="A364" s="46"/>
      <c r="B364" s="47"/>
      <c r="C364" s="47"/>
      <c r="D364" s="47"/>
      <c r="E364" s="47"/>
      <c r="F364" s="46"/>
    </row>
    <row r="365" spans="1:6" ht="18" customHeight="1">
      <c r="A365" s="46"/>
      <c r="B365" s="47"/>
      <c r="C365" s="47"/>
      <c r="D365" s="47"/>
      <c r="E365" s="47"/>
      <c r="F365" s="46"/>
    </row>
    <row r="366" spans="1:6" ht="18" customHeight="1">
      <c r="A366" s="46"/>
      <c r="B366" s="47"/>
      <c r="C366" s="47"/>
      <c r="D366" s="47"/>
      <c r="E366" s="47"/>
      <c r="F366" s="46"/>
    </row>
    <row r="367" spans="1:6" ht="18" customHeight="1">
      <c r="A367" s="46"/>
      <c r="B367" s="47"/>
      <c r="C367" s="47"/>
      <c r="D367" s="47"/>
      <c r="E367" s="47"/>
      <c r="F367" s="46"/>
    </row>
    <row r="368" spans="1:6" ht="18" customHeight="1">
      <c r="A368" s="46"/>
      <c r="B368" s="47"/>
      <c r="C368" s="47"/>
      <c r="D368" s="47"/>
      <c r="E368" s="47"/>
      <c r="F368" s="46"/>
    </row>
    <row r="369" spans="1:6" ht="18" customHeight="1">
      <c r="A369" s="46"/>
      <c r="B369" s="47"/>
      <c r="C369" s="47"/>
      <c r="D369" s="47"/>
      <c r="E369" s="47"/>
      <c r="F369" s="46"/>
    </row>
    <row r="370" spans="1:6" ht="18" customHeight="1">
      <c r="A370" s="46"/>
      <c r="B370" s="47"/>
      <c r="C370" s="47"/>
      <c r="D370" s="47"/>
      <c r="E370" s="47"/>
      <c r="F370" s="46"/>
    </row>
    <row r="371" spans="1:6" ht="18" customHeight="1">
      <c r="A371" s="46"/>
      <c r="B371" s="47"/>
      <c r="C371" s="47"/>
      <c r="D371" s="47"/>
      <c r="E371" s="47"/>
      <c r="F371" s="46"/>
    </row>
    <row r="372" spans="1:6" ht="18" customHeight="1">
      <c r="A372" s="46"/>
      <c r="B372" s="47"/>
      <c r="C372" s="47"/>
      <c r="D372" s="47"/>
      <c r="E372" s="47"/>
      <c r="F372" s="46"/>
    </row>
    <row r="373" spans="1:6" ht="18" customHeight="1">
      <c r="A373" s="46"/>
      <c r="B373" s="47"/>
      <c r="C373" s="47"/>
      <c r="D373" s="47"/>
      <c r="E373" s="47"/>
      <c r="F373" s="46"/>
    </row>
    <row r="374" spans="1:6" ht="18" customHeight="1">
      <c r="A374" s="46"/>
      <c r="B374" s="47"/>
      <c r="C374" s="47"/>
      <c r="D374" s="47"/>
      <c r="E374" s="47"/>
      <c r="F374" s="46"/>
    </row>
    <row r="375" spans="1:6" ht="18" customHeight="1">
      <c r="A375" s="46"/>
      <c r="B375" s="47"/>
      <c r="C375" s="47"/>
      <c r="D375" s="47"/>
      <c r="E375" s="47"/>
      <c r="F375" s="46"/>
    </row>
    <row r="376" spans="1:6" ht="18" customHeight="1">
      <c r="A376" s="46"/>
      <c r="B376" s="47"/>
      <c r="C376" s="47"/>
      <c r="D376" s="47"/>
      <c r="E376" s="47"/>
      <c r="F376" s="46"/>
    </row>
    <row r="377" spans="1:6" ht="18" customHeight="1">
      <c r="A377" s="46"/>
      <c r="B377" s="47"/>
      <c r="C377" s="47"/>
      <c r="D377" s="47"/>
      <c r="E377" s="47"/>
      <c r="F377" s="46"/>
    </row>
    <row r="378" spans="1:6" ht="18" customHeight="1">
      <c r="A378" s="46"/>
      <c r="B378" s="47"/>
      <c r="C378" s="47"/>
      <c r="D378" s="47"/>
      <c r="E378" s="47"/>
      <c r="F378" s="46"/>
    </row>
    <row r="379" spans="1:6" ht="18" customHeight="1">
      <c r="A379" s="46"/>
      <c r="B379" s="47"/>
      <c r="C379" s="47"/>
      <c r="D379" s="47"/>
      <c r="E379" s="47"/>
      <c r="F379" s="46"/>
    </row>
    <row r="380" spans="1:6" ht="18" customHeight="1">
      <c r="A380" s="46"/>
      <c r="B380" s="47"/>
      <c r="C380" s="47"/>
      <c r="D380" s="47"/>
      <c r="E380" s="47"/>
      <c r="F380" s="46"/>
    </row>
    <row r="381" spans="1:6" ht="18" customHeight="1">
      <c r="A381" s="46"/>
      <c r="B381" s="47"/>
      <c r="C381" s="47"/>
      <c r="D381" s="47"/>
      <c r="E381" s="47"/>
      <c r="F381" s="46"/>
    </row>
    <row r="382" spans="1:6" ht="18" customHeight="1">
      <c r="A382" s="46"/>
      <c r="B382" s="47"/>
      <c r="C382" s="47"/>
      <c r="D382" s="47"/>
      <c r="E382" s="47"/>
      <c r="F382" s="46"/>
    </row>
    <row r="383" spans="1:6" ht="18" customHeight="1">
      <c r="A383" s="46"/>
      <c r="B383" s="47"/>
      <c r="C383" s="47"/>
      <c r="D383" s="47"/>
      <c r="E383" s="47"/>
      <c r="F383" s="46"/>
    </row>
    <row r="384" spans="1:6" ht="18" customHeight="1">
      <c r="A384" s="46"/>
      <c r="B384" s="47"/>
      <c r="C384" s="47"/>
      <c r="D384" s="47"/>
      <c r="E384" s="47"/>
      <c r="F384" s="46"/>
    </row>
    <row r="385" spans="1:6" ht="18" customHeight="1">
      <c r="A385" s="46"/>
      <c r="B385" s="47"/>
      <c r="C385" s="47"/>
      <c r="D385" s="47"/>
      <c r="E385" s="47"/>
      <c r="F385" s="46"/>
    </row>
    <row r="386" spans="1:6" ht="18" customHeight="1">
      <c r="A386" s="46"/>
      <c r="B386" s="47"/>
      <c r="C386" s="47"/>
      <c r="D386" s="47"/>
      <c r="E386" s="47"/>
      <c r="F386" s="46"/>
    </row>
    <row r="387" spans="1:6" ht="18" customHeight="1">
      <c r="A387" s="46"/>
      <c r="B387" s="47"/>
      <c r="C387" s="47"/>
      <c r="D387" s="47"/>
      <c r="E387" s="47"/>
      <c r="F387" s="46"/>
    </row>
    <row r="388" spans="1:6" ht="18" customHeight="1">
      <c r="A388" s="46"/>
      <c r="B388" s="47"/>
      <c r="C388" s="47"/>
      <c r="D388" s="47"/>
      <c r="E388" s="47"/>
      <c r="F388" s="46"/>
    </row>
    <row r="389" spans="1:6" ht="18" customHeight="1">
      <c r="A389" s="46"/>
      <c r="B389" s="47"/>
      <c r="C389" s="47"/>
      <c r="D389" s="47"/>
      <c r="E389" s="47"/>
      <c r="F389" s="46"/>
    </row>
    <row r="390" spans="1:6" ht="18" customHeight="1">
      <c r="A390" s="46"/>
      <c r="B390" s="47"/>
      <c r="C390" s="47"/>
      <c r="D390" s="47"/>
      <c r="E390" s="47"/>
      <c r="F390" s="46"/>
    </row>
    <row r="391" spans="1:6" ht="18" customHeight="1">
      <c r="A391" s="46"/>
      <c r="B391" s="47"/>
      <c r="C391" s="47"/>
      <c r="D391" s="47"/>
      <c r="E391" s="47"/>
      <c r="F391" s="46"/>
    </row>
    <row r="392" spans="1:6" ht="18" customHeight="1">
      <c r="A392" s="46"/>
      <c r="B392" s="47"/>
      <c r="C392" s="47"/>
      <c r="D392" s="47"/>
      <c r="E392" s="47"/>
      <c r="F392" s="46"/>
    </row>
    <row r="393" spans="1:6" ht="18" customHeight="1">
      <c r="A393" s="46"/>
      <c r="B393" s="47"/>
      <c r="C393" s="47"/>
      <c r="D393" s="47"/>
      <c r="E393" s="47"/>
      <c r="F393" s="46"/>
    </row>
    <row r="394" spans="1:6" ht="18" customHeight="1">
      <c r="A394" s="46"/>
      <c r="B394" s="47"/>
      <c r="C394" s="47"/>
      <c r="D394" s="47"/>
      <c r="E394" s="47"/>
      <c r="F394" s="46"/>
    </row>
    <row r="395" spans="1:6" ht="18" customHeight="1">
      <c r="A395" s="46"/>
      <c r="B395" s="47"/>
      <c r="C395" s="47"/>
      <c r="D395" s="47"/>
      <c r="E395" s="47"/>
      <c r="F395" s="46"/>
    </row>
    <row r="396" spans="1:6" ht="18" customHeight="1">
      <c r="A396" s="46"/>
      <c r="B396" s="47"/>
      <c r="C396" s="47"/>
      <c r="D396" s="47"/>
      <c r="E396" s="47"/>
      <c r="F396" s="46"/>
    </row>
    <row r="397" spans="1:6" ht="18" customHeight="1">
      <c r="A397" s="46"/>
      <c r="B397" s="47"/>
      <c r="C397" s="47"/>
      <c r="D397" s="47"/>
      <c r="E397" s="47"/>
      <c r="F397" s="46"/>
    </row>
    <row r="398" spans="1:6" ht="18" customHeight="1">
      <c r="A398" s="46"/>
      <c r="B398" s="47"/>
      <c r="C398" s="47"/>
      <c r="D398" s="47"/>
      <c r="E398" s="47"/>
      <c r="F398" s="46"/>
    </row>
    <row r="399" spans="1:6" ht="18" customHeight="1">
      <c r="A399" s="46"/>
      <c r="B399" s="47"/>
      <c r="C399" s="47"/>
      <c r="D399" s="47"/>
      <c r="E399" s="47"/>
      <c r="F399" s="46"/>
    </row>
    <row r="400" spans="1:6" ht="18" customHeight="1">
      <c r="A400" s="46"/>
      <c r="B400" s="47"/>
      <c r="C400" s="47"/>
      <c r="D400" s="47"/>
      <c r="E400" s="47"/>
      <c r="F400" s="46"/>
    </row>
    <row r="401" spans="1:6" ht="18" customHeight="1">
      <c r="A401" s="46"/>
      <c r="B401" s="47"/>
      <c r="C401" s="47"/>
      <c r="D401" s="47"/>
      <c r="E401" s="47"/>
      <c r="F401" s="46"/>
    </row>
    <row r="402" spans="1:6" ht="18" customHeight="1">
      <c r="A402" s="46"/>
      <c r="B402" s="47"/>
      <c r="C402" s="47"/>
      <c r="D402" s="47"/>
      <c r="E402" s="47"/>
      <c r="F402" s="46"/>
    </row>
    <row r="403" spans="1:6" ht="18" customHeight="1">
      <c r="A403" s="46"/>
      <c r="B403" s="47"/>
      <c r="C403" s="47"/>
      <c r="D403" s="47"/>
      <c r="E403" s="47"/>
      <c r="F403" s="46"/>
    </row>
    <row r="404" spans="1:6" ht="18" customHeight="1">
      <c r="A404" s="46"/>
      <c r="B404" s="47"/>
      <c r="C404" s="47"/>
      <c r="D404" s="47"/>
      <c r="E404" s="47"/>
      <c r="F404" s="46"/>
    </row>
    <row r="405" spans="1:6" ht="18" customHeight="1">
      <c r="A405" s="46"/>
      <c r="B405" s="47"/>
      <c r="C405" s="47"/>
      <c r="D405" s="47"/>
      <c r="E405" s="47"/>
      <c r="F405" s="46"/>
    </row>
    <row r="406" spans="1:6" ht="18" customHeight="1">
      <c r="A406" s="46"/>
      <c r="B406" s="47"/>
      <c r="C406" s="47"/>
      <c r="D406" s="47"/>
      <c r="E406" s="47"/>
      <c r="F406" s="46"/>
    </row>
    <row r="407" spans="1:6" ht="18" customHeight="1">
      <c r="A407" s="46"/>
      <c r="B407" s="47"/>
      <c r="C407" s="47"/>
      <c r="D407" s="47"/>
      <c r="E407" s="47"/>
      <c r="F407" s="46"/>
    </row>
    <row r="408" spans="1:6" ht="18" customHeight="1">
      <c r="A408" s="46"/>
      <c r="B408" s="47"/>
      <c r="C408" s="47"/>
      <c r="D408" s="47"/>
      <c r="E408" s="47"/>
      <c r="F408" s="46"/>
    </row>
    <row r="409" spans="1:6" ht="18" customHeight="1">
      <c r="A409" s="46"/>
      <c r="B409" s="47"/>
      <c r="C409" s="47"/>
      <c r="D409" s="47"/>
      <c r="E409" s="47"/>
      <c r="F409" s="46"/>
    </row>
    <row r="410" spans="1:6" ht="18" customHeight="1">
      <c r="A410" s="46"/>
      <c r="B410" s="47"/>
      <c r="C410" s="47"/>
      <c r="D410" s="47"/>
      <c r="E410" s="47"/>
      <c r="F410" s="46"/>
    </row>
    <row r="411" spans="1:6" ht="18" customHeight="1">
      <c r="A411" s="46"/>
      <c r="B411" s="47"/>
      <c r="C411" s="47"/>
      <c r="D411" s="47"/>
      <c r="E411" s="47"/>
      <c r="F411" s="46"/>
    </row>
    <row r="412" spans="1:6" ht="18" customHeight="1">
      <c r="A412" s="46"/>
      <c r="B412" s="47"/>
      <c r="C412" s="47"/>
      <c r="D412" s="47"/>
      <c r="E412" s="47"/>
      <c r="F412" s="46"/>
    </row>
    <row r="413" spans="1:6" ht="18" customHeight="1">
      <c r="A413" s="46"/>
      <c r="B413" s="47"/>
      <c r="C413" s="47"/>
      <c r="D413" s="47"/>
      <c r="E413" s="47"/>
      <c r="F413" s="46"/>
    </row>
    <row r="414" spans="1:6" ht="18" customHeight="1">
      <c r="A414" s="46"/>
      <c r="B414" s="47"/>
      <c r="C414" s="47"/>
      <c r="D414" s="47"/>
      <c r="E414" s="47"/>
      <c r="F414" s="46"/>
    </row>
    <row r="415" spans="1:6" ht="18" customHeight="1">
      <c r="A415" s="46"/>
      <c r="B415" s="47"/>
      <c r="C415" s="47"/>
      <c r="D415" s="47"/>
      <c r="E415" s="47"/>
      <c r="F415" s="46"/>
    </row>
    <row r="416" spans="1:6" ht="18" customHeight="1">
      <c r="A416" s="46"/>
      <c r="B416" s="47"/>
      <c r="C416" s="47"/>
      <c r="D416" s="47"/>
      <c r="E416" s="47"/>
      <c r="F416" s="46"/>
    </row>
    <row r="417" spans="1:6" ht="18" customHeight="1">
      <c r="A417" s="46"/>
      <c r="B417" s="47"/>
      <c r="C417" s="47"/>
      <c r="D417" s="47"/>
      <c r="E417" s="47"/>
      <c r="F417" s="46"/>
    </row>
    <row r="418" spans="1:6" ht="18" customHeight="1">
      <c r="A418" s="46"/>
      <c r="B418" s="47"/>
      <c r="C418" s="47"/>
      <c r="D418" s="47"/>
      <c r="E418" s="47"/>
      <c r="F418" s="46"/>
    </row>
    <row r="419" spans="1:6" ht="18" customHeight="1">
      <c r="A419" s="46"/>
      <c r="B419" s="47"/>
      <c r="C419" s="47"/>
      <c r="D419" s="47"/>
      <c r="E419" s="47"/>
      <c r="F419" s="46"/>
    </row>
    <row r="420" spans="1:6" ht="18" customHeight="1">
      <c r="A420" s="46"/>
      <c r="B420" s="47"/>
      <c r="C420" s="47"/>
      <c r="D420" s="47"/>
      <c r="E420" s="47"/>
      <c r="F420" s="46"/>
    </row>
    <row r="421" spans="1:6" ht="18" customHeight="1">
      <c r="A421" s="46"/>
      <c r="B421" s="47"/>
      <c r="C421" s="47"/>
      <c r="D421" s="47"/>
      <c r="E421" s="47"/>
      <c r="F421" s="46"/>
    </row>
    <row r="422" spans="1:6" ht="18" customHeight="1">
      <c r="A422" s="46"/>
      <c r="B422" s="47"/>
      <c r="C422" s="47"/>
      <c r="D422" s="47"/>
      <c r="E422" s="47"/>
      <c r="F422" s="46"/>
    </row>
    <row r="423" spans="1:6" ht="18" customHeight="1">
      <c r="A423" s="46"/>
      <c r="B423" s="47"/>
      <c r="C423" s="47"/>
      <c r="D423" s="47"/>
      <c r="E423" s="47"/>
      <c r="F423" s="46"/>
    </row>
    <row r="424" spans="1:6" ht="18" customHeight="1">
      <c r="A424" s="46"/>
      <c r="B424" s="47"/>
      <c r="C424" s="47"/>
      <c r="D424" s="47"/>
      <c r="E424" s="47"/>
      <c r="F424" s="46"/>
    </row>
    <row r="425" spans="1:6" ht="18" customHeight="1">
      <c r="A425" s="46"/>
      <c r="B425" s="47"/>
      <c r="C425" s="47"/>
      <c r="D425" s="47"/>
      <c r="E425" s="47"/>
      <c r="F425" s="46"/>
    </row>
    <row r="426" spans="1:6" ht="18" customHeight="1">
      <c r="A426" s="46"/>
      <c r="B426" s="47"/>
      <c r="C426" s="47"/>
      <c r="D426" s="47"/>
      <c r="E426" s="47"/>
      <c r="F426" s="46"/>
    </row>
    <row r="427" spans="1:6" ht="18" customHeight="1">
      <c r="A427" s="46"/>
      <c r="B427" s="47"/>
      <c r="C427" s="47"/>
      <c r="D427" s="47"/>
      <c r="E427" s="47"/>
      <c r="F427" s="46"/>
    </row>
    <row r="428" spans="1:6" ht="18" customHeight="1">
      <c r="A428" s="46"/>
      <c r="B428" s="47"/>
      <c r="C428" s="47"/>
      <c r="D428" s="47"/>
      <c r="E428" s="47"/>
      <c r="F428" s="46"/>
    </row>
    <row r="429" spans="1:6" ht="18" customHeight="1">
      <c r="A429" s="46"/>
      <c r="B429" s="47"/>
      <c r="C429" s="47"/>
      <c r="D429" s="47"/>
      <c r="E429" s="47"/>
      <c r="F429" s="46"/>
    </row>
    <row r="430" spans="1:6" ht="18" customHeight="1">
      <c r="A430" s="46"/>
      <c r="B430" s="47"/>
      <c r="C430" s="47"/>
      <c r="D430" s="47"/>
      <c r="E430" s="47"/>
      <c r="F430" s="46"/>
    </row>
    <row r="431" spans="1:6" ht="18" customHeight="1">
      <c r="A431" s="46"/>
      <c r="B431" s="47"/>
      <c r="C431" s="47"/>
      <c r="D431" s="47"/>
      <c r="E431" s="47"/>
      <c r="F431" s="46"/>
    </row>
    <row r="432" spans="1:6" ht="18" customHeight="1">
      <c r="A432" s="46"/>
      <c r="B432" s="47"/>
      <c r="C432" s="47"/>
      <c r="D432" s="47"/>
      <c r="E432" s="47"/>
      <c r="F432" s="46"/>
    </row>
    <row r="433" spans="1:6" ht="18" customHeight="1">
      <c r="A433" s="46"/>
      <c r="B433" s="47"/>
      <c r="C433" s="47"/>
      <c r="D433" s="47"/>
      <c r="E433" s="47"/>
      <c r="F433" s="46"/>
    </row>
    <row r="434" spans="1:6" ht="18" customHeight="1">
      <c r="A434" s="46"/>
      <c r="B434" s="47"/>
      <c r="C434" s="47"/>
      <c r="D434" s="47"/>
      <c r="E434" s="47"/>
      <c r="F434" s="46"/>
    </row>
    <row r="435" spans="1:6" ht="18" customHeight="1">
      <c r="A435" s="46"/>
      <c r="B435" s="47"/>
      <c r="C435" s="47"/>
      <c r="D435" s="47"/>
      <c r="E435" s="47"/>
      <c r="F435" s="46"/>
    </row>
    <row r="436" spans="1:6" ht="18" customHeight="1">
      <c r="A436" s="46"/>
      <c r="B436" s="47"/>
      <c r="C436" s="47"/>
      <c r="D436" s="47"/>
      <c r="E436" s="47"/>
      <c r="F436" s="46"/>
    </row>
    <row r="437" spans="1:6" ht="18" customHeight="1">
      <c r="A437" s="46"/>
      <c r="B437" s="47"/>
      <c r="C437" s="47"/>
      <c r="D437" s="47"/>
      <c r="E437" s="47"/>
      <c r="F437" s="46"/>
    </row>
    <row r="438" spans="1:6" ht="18" customHeight="1">
      <c r="A438" s="46"/>
      <c r="B438" s="47"/>
      <c r="C438" s="47"/>
      <c r="D438" s="47"/>
      <c r="E438" s="47"/>
      <c r="F438" s="46"/>
    </row>
    <row r="439" spans="1:6" ht="18" customHeight="1">
      <c r="A439" s="46"/>
      <c r="B439" s="47"/>
      <c r="C439" s="47"/>
      <c r="D439" s="47"/>
      <c r="E439" s="47"/>
      <c r="F439" s="46"/>
    </row>
    <row r="440" spans="1:6" ht="18" customHeight="1">
      <c r="A440" s="46"/>
      <c r="B440" s="47"/>
      <c r="C440" s="47"/>
      <c r="D440" s="47"/>
      <c r="E440" s="47"/>
      <c r="F440" s="46"/>
    </row>
    <row r="441" spans="1:6" ht="18" customHeight="1">
      <c r="A441" s="46"/>
      <c r="B441" s="47"/>
      <c r="C441" s="47"/>
      <c r="D441" s="47"/>
      <c r="E441" s="47"/>
      <c r="F441" s="46"/>
    </row>
    <row r="442" spans="1:6" ht="18" customHeight="1">
      <c r="A442" s="46"/>
      <c r="B442" s="47"/>
      <c r="C442" s="47"/>
      <c r="D442" s="47"/>
      <c r="E442" s="47"/>
      <c r="F442" s="46"/>
    </row>
    <row r="443" spans="1:6" ht="18" customHeight="1">
      <c r="A443" s="46"/>
      <c r="B443" s="47"/>
      <c r="C443" s="47"/>
      <c r="D443" s="47"/>
      <c r="E443" s="47"/>
      <c r="F443" s="46"/>
    </row>
    <row r="444" spans="1:6" ht="18" customHeight="1">
      <c r="A444" s="46"/>
      <c r="B444" s="47"/>
      <c r="C444" s="47"/>
      <c r="D444" s="47"/>
      <c r="E444" s="47"/>
      <c r="F444" s="46"/>
    </row>
    <row r="445" spans="1:6" ht="18" customHeight="1">
      <c r="A445" s="46"/>
      <c r="B445" s="47"/>
      <c r="C445" s="47"/>
      <c r="D445" s="47"/>
      <c r="E445" s="47"/>
      <c r="F445" s="46"/>
    </row>
    <row r="446" spans="1:6" ht="18" customHeight="1">
      <c r="A446" s="46"/>
      <c r="B446" s="47"/>
      <c r="C446" s="47"/>
      <c r="D446" s="47"/>
      <c r="E446" s="47"/>
      <c r="F446" s="46"/>
    </row>
    <row r="447" spans="1:6" ht="18" customHeight="1">
      <c r="A447" s="46"/>
      <c r="B447" s="47"/>
      <c r="C447" s="47"/>
      <c r="D447" s="47"/>
      <c r="E447" s="47"/>
      <c r="F447" s="46"/>
    </row>
    <row r="448" spans="1:6" ht="18" customHeight="1">
      <c r="A448" s="46"/>
      <c r="B448" s="47"/>
      <c r="C448" s="47"/>
      <c r="D448" s="47"/>
      <c r="E448" s="47"/>
      <c r="F448" s="46"/>
    </row>
    <row r="449" spans="1:6" ht="18" customHeight="1">
      <c r="A449" s="46"/>
      <c r="B449" s="47"/>
      <c r="C449" s="47"/>
      <c r="D449" s="47"/>
      <c r="E449" s="47"/>
      <c r="F449" s="46"/>
    </row>
    <row r="450" spans="1:6" ht="18" customHeight="1">
      <c r="A450" s="46"/>
      <c r="B450" s="47"/>
      <c r="C450" s="47"/>
      <c r="D450" s="47"/>
      <c r="E450" s="47"/>
      <c r="F450" s="46"/>
    </row>
    <row r="451" spans="1:6" ht="18" customHeight="1">
      <c r="A451" s="46"/>
      <c r="B451" s="47"/>
      <c r="C451" s="47"/>
      <c r="D451" s="47"/>
      <c r="E451" s="47"/>
      <c r="F451" s="46"/>
    </row>
    <row r="452" spans="1:6" ht="18" customHeight="1">
      <c r="A452" s="46"/>
      <c r="B452" s="47"/>
      <c r="C452" s="47"/>
      <c r="D452" s="47"/>
      <c r="E452" s="47"/>
      <c r="F452" s="46"/>
    </row>
    <row r="453" spans="1:6" ht="18" customHeight="1">
      <c r="A453" s="46"/>
      <c r="B453" s="47"/>
      <c r="C453" s="47"/>
      <c r="D453" s="47"/>
      <c r="E453" s="47"/>
      <c r="F453" s="46"/>
    </row>
    <row r="454" spans="1:6" ht="18" customHeight="1">
      <c r="A454" s="46"/>
      <c r="B454" s="47"/>
      <c r="C454" s="47"/>
      <c r="D454" s="47"/>
      <c r="E454" s="47"/>
      <c r="F454" s="46"/>
    </row>
    <row r="455" spans="1:6" ht="18" customHeight="1">
      <c r="A455" s="46"/>
      <c r="B455" s="47"/>
      <c r="C455" s="47"/>
      <c r="D455" s="47"/>
      <c r="E455" s="47"/>
      <c r="F455" s="46"/>
    </row>
    <row r="456" spans="1:6" ht="18" customHeight="1">
      <c r="A456" s="46"/>
      <c r="B456" s="47"/>
      <c r="C456" s="47"/>
      <c r="D456" s="47"/>
      <c r="E456" s="47"/>
      <c r="F456" s="46"/>
    </row>
    <row r="457" spans="1:6" ht="18" customHeight="1">
      <c r="A457" s="46"/>
      <c r="B457" s="47"/>
      <c r="C457" s="47"/>
      <c r="D457" s="47"/>
      <c r="E457" s="47"/>
      <c r="F457" s="46"/>
    </row>
    <row r="458" spans="1:6" ht="18" customHeight="1">
      <c r="A458" s="46"/>
      <c r="B458" s="47"/>
      <c r="C458" s="47"/>
      <c r="D458" s="47"/>
      <c r="E458" s="47"/>
      <c r="F458" s="46"/>
    </row>
    <row r="459" spans="1:6" ht="18" customHeight="1">
      <c r="A459" s="46"/>
      <c r="B459" s="47"/>
      <c r="C459" s="47"/>
      <c r="D459" s="47"/>
      <c r="E459" s="47"/>
      <c r="F459" s="46"/>
    </row>
    <row r="460" spans="1:6" ht="18" customHeight="1">
      <c r="A460" s="46"/>
      <c r="B460" s="47"/>
      <c r="C460" s="47"/>
      <c r="D460" s="47"/>
      <c r="E460" s="47"/>
      <c r="F460" s="46"/>
    </row>
    <row r="461" spans="1:6" ht="18" customHeight="1">
      <c r="A461" s="46"/>
      <c r="B461" s="47"/>
      <c r="C461" s="47"/>
      <c r="D461" s="47"/>
      <c r="E461" s="47"/>
      <c r="F461" s="46"/>
    </row>
    <row r="462" spans="1:6" ht="18" customHeight="1">
      <c r="A462" s="46"/>
      <c r="B462" s="47"/>
      <c r="C462" s="47"/>
      <c r="D462" s="47"/>
      <c r="E462" s="47"/>
      <c r="F462" s="46"/>
    </row>
    <row r="463" spans="1:6" ht="18" customHeight="1">
      <c r="A463" s="46"/>
      <c r="B463" s="47"/>
      <c r="C463" s="47"/>
      <c r="D463" s="47"/>
      <c r="E463" s="47"/>
      <c r="F463" s="46"/>
    </row>
    <row r="464" spans="1:6" ht="18" customHeight="1">
      <c r="A464" s="46"/>
      <c r="B464" s="47"/>
      <c r="C464" s="47"/>
      <c r="D464" s="47"/>
      <c r="E464" s="47"/>
      <c r="F464" s="46"/>
    </row>
    <row r="465" spans="1:6" ht="18" customHeight="1">
      <c r="A465" s="46"/>
      <c r="B465" s="47"/>
      <c r="C465" s="47"/>
      <c r="D465" s="47"/>
      <c r="E465" s="47"/>
      <c r="F465" s="46"/>
    </row>
    <row r="466" spans="1:6" ht="18" customHeight="1">
      <c r="A466" s="46"/>
      <c r="B466" s="47"/>
      <c r="C466" s="47"/>
      <c r="D466" s="47"/>
      <c r="E466" s="47"/>
      <c r="F466" s="46"/>
    </row>
    <row r="467" spans="1:6" ht="18" customHeight="1">
      <c r="A467" s="46"/>
      <c r="B467" s="47"/>
      <c r="C467" s="47"/>
      <c r="D467" s="47"/>
      <c r="E467" s="47"/>
      <c r="F467" s="46"/>
    </row>
    <row r="468" spans="1:6" ht="18" customHeight="1">
      <c r="A468" s="46"/>
      <c r="B468" s="47"/>
      <c r="C468" s="47"/>
      <c r="D468" s="47"/>
      <c r="E468" s="47"/>
      <c r="F468" s="46"/>
    </row>
    <row r="469" spans="1:6" ht="18" customHeight="1">
      <c r="A469" s="46"/>
      <c r="B469" s="47"/>
      <c r="C469" s="47"/>
      <c r="D469" s="47"/>
      <c r="E469" s="47"/>
      <c r="F469" s="46"/>
    </row>
    <row r="470" spans="1:6" ht="18" customHeight="1">
      <c r="A470" s="46"/>
      <c r="B470" s="47"/>
      <c r="C470" s="47"/>
      <c r="D470" s="47"/>
      <c r="E470" s="47"/>
      <c r="F470" s="46"/>
    </row>
    <row r="471" spans="1:6" ht="18" customHeight="1">
      <c r="A471" s="46"/>
      <c r="B471" s="47"/>
      <c r="C471" s="47"/>
      <c r="D471" s="47"/>
      <c r="E471" s="47"/>
      <c r="F471" s="46"/>
    </row>
    <row r="472" spans="1:6" ht="18" customHeight="1">
      <c r="A472" s="46"/>
      <c r="B472" s="47"/>
      <c r="C472" s="47"/>
      <c r="D472" s="47"/>
      <c r="E472" s="47"/>
      <c r="F472" s="46"/>
    </row>
    <row r="473" spans="1:6" ht="18" customHeight="1">
      <c r="A473" s="46"/>
      <c r="B473" s="47"/>
      <c r="C473" s="47"/>
      <c r="D473" s="47"/>
      <c r="E473" s="47"/>
      <c r="F473" s="46"/>
    </row>
    <row r="474" spans="1:6" ht="18" customHeight="1">
      <c r="A474" s="46"/>
      <c r="B474" s="47"/>
      <c r="C474" s="47"/>
      <c r="D474" s="47"/>
      <c r="E474" s="47"/>
      <c r="F474" s="46"/>
    </row>
    <row r="475" spans="1:6" ht="18" customHeight="1">
      <c r="A475" s="46"/>
      <c r="B475" s="47"/>
      <c r="C475" s="47"/>
      <c r="D475" s="47"/>
      <c r="E475" s="47"/>
      <c r="F475" s="46"/>
    </row>
    <row r="476" spans="1:6" ht="18" customHeight="1">
      <c r="A476" s="46"/>
      <c r="B476" s="47"/>
      <c r="C476" s="47"/>
      <c r="D476" s="47"/>
      <c r="E476" s="47"/>
      <c r="F476" s="46"/>
    </row>
    <row r="477" spans="1:6" ht="18" customHeight="1">
      <c r="A477" s="46"/>
      <c r="B477" s="47"/>
      <c r="C477" s="47"/>
      <c r="D477" s="47"/>
      <c r="E477" s="47"/>
      <c r="F477" s="46"/>
    </row>
    <row r="478" spans="1:6" ht="18" customHeight="1">
      <c r="A478" s="46"/>
      <c r="B478" s="47"/>
      <c r="C478" s="47"/>
      <c r="D478" s="47"/>
      <c r="E478" s="47"/>
      <c r="F478" s="46"/>
    </row>
    <row r="479" spans="1:6" ht="18" customHeight="1">
      <c r="A479" s="46"/>
      <c r="B479" s="47"/>
      <c r="C479" s="47"/>
      <c r="D479" s="47"/>
      <c r="E479" s="47"/>
      <c r="F479" s="46"/>
    </row>
    <row r="480" spans="1:6" ht="18" customHeight="1">
      <c r="A480" s="46"/>
      <c r="B480" s="47"/>
      <c r="C480" s="47"/>
      <c r="D480" s="47"/>
      <c r="E480" s="47"/>
      <c r="F480" s="46"/>
    </row>
    <row r="481" spans="1:6" ht="18" customHeight="1">
      <c r="A481" s="46"/>
      <c r="B481" s="47"/>
      <c r="C481" s="47"/>
      <c r="D481" s="47"/>
      <c r="E481" s="47"/>
      <c r="F481" s="46"/>
    </row>
    <row r="482" spans="1:6" ht="18" customHeight="1">
      <c r="A482" s="46"/>
      <c r="B482" s="47"/>
      <c r="C482" s="47"/>
      <c r="D482" s="47"/>
      <c r="E482" s="47"/>
      <c r="F482" s="46"/>
    </row>
    <row r="483" spans="1:6" ht="18" customHeight="1">
      <c r="A483" s="46"/>
      <c r="B483" s="47"/>
      <c r="C483" s="47"/>
      <c r="D483" s="47"/>
      <c r="E483" s="47"/>
      <c r="F483" s="46"/>
    </row>
    <row r="484" spans="1:6" ht="18" customHeight="1">
      <c r="A484" s="46"/>
      <c r="B484" s="47"/>
      <c r="C484" s="47"/>
      <c r="D484" s="47"/>
      <c r="E484" s="47"/>
      <c r="F484" s="46"/>
    </row>
    <row r="485" spans="1:6" ht="18" customHeight="1">
      <c r="A485" s="46"/>
      <c r="B485" s="47"/>
      <c r="C485" s="47"/>
      <c r="D485" s="47"/>
      <c r="E485" s="47"/>
      <c r="F485" s="46"/>
    </row>
    <row r="486" spans="1:6" ht="18" customHeight="1">
      <c r="A486" s="46"/>
      <c r="B486" s="47"/>
      <c r="C486" s="47"/>
      <c r="D486" s="47"/>
      <c r="E486" s="47"/>
      <c r="F486" s="46"/>
    </row>
    <row r="487" spans="1:6" ht="18" customHeight="1">
      <c r="A487" s="46"/>
      <c r="B487" s="47"/>
      <c r="C487" s="47"/>
      <c r="D487" s="47"/>
      <c r="E487" s="47"/>
      <c r="F487" s="46"/>
    </row>
    <row r="488" spans="1:6" ht="18" customHeight="1">
      <c r="A488" s="46"/>
      <c r="B488" s="47"/>
      <c r="C488" s="47"/>
      <c r="D488" s="47"/>
      <c r="E488" s="47"/>
      <c r="F488" s="46"/>
    </row>
    <row r="489" spans="1:6" ht="18" customHeight="1">
      <c r="A489" s="46"/>
      <c r="B489" s="47"/>
      <c r="C489" s="47"/>
      <c r="D489" s="47"/>
      <c r="E489" s="47"/>
      <c r="F489" s="46"/>
    </row>
    <row r="490" spans="1:6" ht="18" customHeight="1">
      <c r="A490" s="46"/>
      <c r="B490" s="47"/>
      <c r="C490" s="47"/>
      <c r="D490" s="47"/>
      <c r="E490" s="47"/>
      <c r="F490" s="46"/>
    </row>
    <row r="491" spans="1:6" ht="18" customHeight="1">
      <c r="A491" s="46"/>
      <c r="B491" s="47"/>
      <c r="C491" s="47"/>
      <c r="D491" s="47"/>
      <c r="E491" s="47"/>
      <c r="F491" s="46"/>
    </row>
    <row r="492" spans="1:6" ht="18" customHeight="1">
      <c r="A492" s="46"/>
      <c r="B492" s="47"/>
      <c r="C492" s="47"/>
      <c r="D492" s="47"/>
      <c r="E492" s="47"/>
      <c r="F492" s="46"/>
    </row>
    <row r="493" spans="1:6" ht="18" customHeight="1">
      <c r="A493" s="46"/>
      <c r="B493" s="47"/>
      <c r="C493" s="47"/>
      <c r="D493" s="47"/>
      <c r="E493" s="47"/>
      <c r="F493" s="46"/>
    </row>
    <row r="494" spans="1:6" ht="18" customHeight="1">
      <c r="A494" s="46"/>
      <c r="B494" s="47"/>
      <c r="C494" s="47"/>
      <c r="D494" s="47"/>
      <c r="E494" s="47"/>
      <c r="F494" s="46"/>
    </row>
    <row r="495" spans="1:6" ht="18" customHeight="1">
      <c r="A495" s="46"/>
      <c r="B495" s="47"/>
      <c r="C495" s="47"/>
      <c r="D495" s="47"/>
      <c r="E495" s="47"/>
      <c r="F495" s="46"/>
    </row>
    <row r="496" spans="1:6" ht="18" customHeight="1">
      <c r="A496" s="46"/>
      <c r="B496" s="47"/>
      <c r="C496" s="47"/>
      <c r="D496" s="47"/>
      <c r="E496" s="47"/>
      <c r="F496" s="46"/>
    </row>
    <row r="497" spans="1:6" ht="18" customHeight="1">
      <c r="A497" s="46"/>
      <c r="B497" s="47"/>
      <c r="C497" s="47"/>
      <c r="D497" s="47"/>
      <c r="E497" s="47"/>
      <c r="F497" s="46"/>
    </row>
    <row r="498" spans="1:6" ht="18" customHeight="1">
      <c r="A498" s="46"/>
      <c r="B498" s="47"/>
      <c r="C498" s="47"/>
      <c r="D498" s="47"/>
      <c r="E498" s="47"/>
      <c r="F498" s="46"/>
    </row>
    <row r="499" spans="1:6" ht="18" customHeight="1">
      <c r="A499" s="46"/>
      <c r="B499" s="47"/>
      <c r="C499" s="47"/>
      <c r="D499" s="47"/>
      <c r="E499" s="47"/>
      <c r="F499" s="46"/>
    </row>
    <row r="500" spans="1:6" ht="18" customHeight="1">
      <c r="A500" s="46"/>
      <c r="B500" s="47"/>
      <c r="C500" s="47"/>
      <c r="D500" s="47"/>
      <c r="E500" s="47"/>
      <c r="F500" s="46"/>
    </row>
    <row r="501" spans="1:6" ht="18" customHeight="1">
      <c r="A501" s="46"/>
      <c r="B501" s="47"/>
      <c r="C501" s="47"/>
      <c r="D501" s="47"/>
      <c r="E501" s="47"/>
      <c r="F501" s="46"/>
    </row>
    <row r="502" spans="1:6" ht="18" customHeight="1">
      <c r="A502" s="46"/>
      <c r="B502" s="47"/>
      <c r="C502" s="47"/>
      <c r="D502" s="47"/>
      <c r="E502" s="47"/>
      <c r="F502" s="46"/>
    </row>
    <row r="503" spans="1:6" ht="18" customHeight="1">
      <c r="A503" s="46"/>
      <c r="B503" s="47"/>
      <c r="C503" s="47"/>
      <c r="D503" s="47"/>
      <c r="E503" s="47"/>
      <c r="F503" s="46"/>
    </row>
    <row r="504" spans="1:6" ht="18" customHeight="1">
      <c r="A504" s="46"/>
      <c r="B504" s="47"/>
      <c r="C504" s="47"/>
      <c r="D504" s="47"/>
      <c r="E504" s="47"/>
      <c r="F504" s="46"/>
    </row>
    <row r="505" spans="1:6" ht="18" customHeight="1">
      <c r="A505" s="46"/>
      <c r="B505" s="47"/>
      <c r="C505" s="47"/>
      <c r="D505" s="47"/>
      <c r="E505" s="47"/>
      <c r="F505" s="46"/>
    </row>
    <row r="506" spans="1:6" ht="18" customHeight="1">
      <c r="A506" s="46"/>
      <c r="B506" s="47"/>
      <c r="C506" s="47"/>
      <c r="D506" s="47"/>
      <c r="E506" s="47"/>
      <c r="F506" s="46"/>
    </row>
    <row r="507" spans="1:6" ht="18" customHeight="1">
      <c r="A507" s="46"/>
      <c r="B507" s="47"/>
      <c r="C507" s="47"/>
      <c r="D507" s="47"/>
      <c r="E507" s="47"/>
      <c r="F507" s="46"/>
    </row>
    <row r="508" spans="1:6" ht="18" customHeight="1">
      <c r="A508" s="46"/>
      <c r="B508" s="47"/>
      <c r="C508" s="47"/>
      <c r="D508" s="47"/>
      <c r="E508" s="47"/>
      <c r="F508" s="46"/>
    </row>
    <row r="509" spans="1:6" ht="18" customHeight="1">
      <c r="A509" s="46"/>
      <c r="B509" s="47"/>
      <c r="C509" s="47"/>
      <c r="D509" s="47"/>
      <c r="E509" s="47"/>
      <c r="F509" s="46"/>
    </row>
    <row r="510" spans="1:6" ht="18" customHeight="1">
      <c r="A510" s="46"/>
      <c r="B510" s="47"/>
      <c r="C510" s="47"/>
      <c r="D510" s="47"/>
      <c r="E510" s="47"/>
      <c r="F510" s="46"/>
    </row>
    <row r="511" spans="1:6" ht="18" customHeight="1">
      <c r="A511" s="46"/>
      <c r="B511" s="47"/>
      <c r="C511" s="47"/>
      <c r="D511" s="47"/>
      <c r="E511" s="47"/>
      <c r="F511" s="46"/>
    </row>
    <row r="512" spans="1:6" ht="18" customHeight="1">
      <c r="A512" s="46"/>
      <c r="B512" s="47"/>
      <c r="C512" s="47"/>
      <c r="D512" s="47"/>
      <c r="E512" s="47"/>
      <c r="F512" s="46"/>
    </row>
    <row r="513" spans="1:6" ht="18" customHeight="1">
      <c r="A513" s="46"/>
      <c r="B513" s="47"/>
      <c r="C513" s="47"/>
      <c r="D513" s="47"/>
      <c r="E513" s="47"/>
      <c r="F513" s="46"/>
    </row>
    <row r="514" spans="1:6" ht="18" customHeight="1">
      <c r="A514" s="46"/>
      <c r="B514" s="47"/>
      <c r="C514" s="47"/>
      <c r="D514" s="47"/>
      <c r="E514" s="47"/>
      <c r="F514" s="46"/>
    </row>
    <row r="515" spans="1:6" ht="18" customHeight="1">
      <c r="A515" s="46"/>
      <c r="B515" s="47"/>
      <c r="C515" s="47"/>
      <c r="D515" s="47"/>
      <c r="E515" s="47"/>
      <c r="F515" s="46"/>
    </row>
    <row r="516" spans="1:6" ht="18" customHeight="1">
      <c r="A516" s="46"/>
      <c r="B516" s="47"/>
      <c r="C516" s="47"/>
      <c r="D516" s="47"/>
      <c r="E516" s="47"/>
      <c r="F516" s="46"/>
    </row>
    <row r="517" spans="1:6" ht="18" customHeight="1">
      <c r="A517" s="46"/>
      <c r="B517" s="47"/>
      <c r="C517" s="47"/>
      <c r="D517" s="47"/>
      <c r="E517" s="47"/>
      <c r="F517" s="46"/>
    </row>
    <row r="518" spans="1:6" ht="18" customHeight="1">
      <c r="A518" s="46"/>
      <c r="B518" s="47"/>
      <c r="C518" s="47"/>
      <c r="D518" s="47"/>
      <c r="E518" s="47"/>
      <c r="F518" s="46"/>
    </row>
    <row r="519" spans="1:6" ht="18" customHeight="1">
      <c r="A519" s="46"/>
      <c r="B519" s="47"/>
      <c r="C519" s="47"/>
      <c r="D519" s="47"/>
      <c r="E519" s="47"/>
      <c r="F519" s="46"/>
    </row>
    <row r="520" spans="1:6" ht="18" customHeight="1">
      <c r="A520" s="46"/>
      <c r="B520" s="47"/>
      <c r="C520" s="47"/>
      <c r="D520" s="47"/>
      <c r="E520" s="47"/>
      <c r="F520" s="46"/>
    </row>
    <row r="521" spans="1:6" ht="18" customHeight="1">
      <c r="A521" s="46"/>
      <c r="B521" s="47"/>
      <c r="C521" s="47"/>
      <c r="D521" s="47"/>
      <c r="E521" s="47"/>
      <c r="F521" s="46"/>
    </row>
    <row r="522" spans="1:6" ht="18" customHeight="1">
      <c r="A522" s="46"/>
      <c r="B522" s="47"/>
      <c r="C522" s="47"/>
      <c r="D522" s="47"/>
      <c r="E522" s="47"/>
      <c r="F522" s="46"/>
    </row>
    <row r="523" spans="1:6" ht="18" customHeight="1">
      <c r="A523" s="46"/>
      <c r="B523" s="47"/>
      <c r="C523" s="47"/>
      <c r="D523" s="47"/>
      <c r="E523" s="47"/>
      <c r="F523" s="46"/>
    </row>
    <row r="524" spans="1:6" ht="18" customHeight="1">
      <c r="A524" s="46"/>
      <c r="B524" s="47"/>
      <c r="C524" s="47"/>
      <c r="D524" s="47"/>
      <c r="E524" s="47"/>
      <c r="F524" s="46"/>
    </row>
    <row r="525" spans="1:6" ht="18" customHeight="1">
      <c r="A525" s="46"/>
      <c r="B525" s="47"/>
      <c r="C525" s="47"/>
      <c r="D525" s="47"/>
      <c r="E525" s="47"/>
      <c r="F525" s="46"/>
    </row>
    <row r="526" spans="1:6" ht="18" customHeight="1">
      <c r="A526" s="46"/>
      <c r="B526" s="47"/>
      <c r="C526" s="47"/>
      <c r="D526" s="47"/>
      <c r="E526" s="47"/>
      <c r="F526" s="46"/>
    </row>
    <row r="527" spans="1:6" ht="18" customHeight="1">
      <c r="A527" s="46"/>
      <c r="B527" s="47"/>
      <c r="C527" s="47"/>
      <c r="D527" s="47"/>
      <c r="E527" s="47"/>
      <c r="F527" s="46"/>
    </row>
    <row r="528" spans="1:6" ht="18" customHeight="1">
      <c r="A528" s="46"/>
      <c r="B528" s="47"/>
      <c r="C528" s="47"/>
      <c r="D528" s="47"/>
      <c r="E528" s="47"/>
      <c r="F528" s="46"/>
    </row>
    <row r="529" spans="1:6" ht="18" customHeight="1">
      <c r="A529" s="46"/>
      <c r="B529" s="47"/>
      <c r="C529" s="47"/>
      <c r="D529" s="47"/>
      <c r="E529" s="47"/>
      <c r="F529" s="46"/>
    </row>
    <row r="530" spans="1:6" ht="18" customHeight="1">
      <c r="A530" s="46"/>
      <c r="B530" s="47"/>
      <c r="C530" s="47"/>
      <c r="D530" s="47"/>
      <c r="E530" s="47"/>
      <c r="F530" s="46"/>
    </row>
    <row r="531" spans="1:6" ht="18" customHeight="1">
      <c r="A531" s="46"/>
      <c r="B531" s="47"/>
      <c r="C531" s="47"/>
      <c r="D531" s="47"/>
      <c r="E531" s="47"/>
      <c r="F531" s="46"/>
    </row>
    <row r="532" spans="1:6" ht="18" customHeight="1">
      <c r="A532" s="46"/>
      <c r="B532" s="47"/>
      <c r="C532" s="47"/>
      <c r="D532" s="47"/>
      <c r="E532" s="47"/>
      <c r="F532" s="46"/>
    </row>
    <row r="533" spans="1:6" ht="18" customHeight="1">
      <c r="A533" s="46"/>
      <c r="B533" s="47"/>
      <c r="C533" s="47"/>
      <c r="D533" s="47"/>
      <c r="E533" s="47"/>
      <c r="F533" s="46"/>
    </row>
    <row r="534" spans="1:6" ht="18" customHeight="1">
      <c r="A534" s="46"/>
      <c r="B534" s="47"/>
      <c r="C534" s="47"/>
      <c r="D534" s="47"/>
      <c r="E534" s="47"/>
      <c r="F534" s="46"/>
    </row>
    <row r="535" spans="1:6" ht="18" customHeight="1">
      <c r="A535" s="46"/>
      <c r="B535" s="47"/>
      <c r="C535" s="47"/>
      <c r="D535" s="47"/>
      <c r="E535" s="47"/>
      <c r="F535" s="46"/>
    </row>
    <row r="536" spans="1:6" ht="18" customHeight="1">
      <c r="A536" s="46"/>
      <c r="B536" s="47"/>
      <c r="C536" s="47"/>
      <c r="D536" s="47"/>
      <c r="E536" s="47"/>
      <c r="F536" s="46"/>
    </row>
    <row r="537" spans="1:6" ht="18" customHeight="1">
      <c r="A537" s="46"/>
      <c r="B537" s="47"/>
      <c r="C537" s="47"/>
      <c r="D537" s="47"/>
      <c r="E537" s="47"/>
      <c r="F537" s="46"/>
    </row>
    <row r="538" spans="1:6" ht="18" customHeight="1">
      <c r="A538" s="46"/>
      <c r="B538" s="47"/>
      <c r="C538" s="47"/>
      <c r="D538" s="47"/>
      <c r="E538" s="47"/>
      <c r="F538" s="46"/>
    </row>
    <row r="539" spans="1:6" ht="18" customHeight="1">
      <c r="A539" s="46"/>
      <c r="B539" s="47"/>
      <c r="C539" s="47"/>
      <c r="D539" s="47"/>
      <c r="E539" s="47"/>
      <c r="F539" s="46"/>
    </row>
    <row r="540" spans="1:6" ht="18" customHeight="1">
      <c r="A540" s="46"/>
      <c r="B540" s="47"/>
      <c r="C540" s="47"/>
      <c r="D540" s="47"/>
      <c r="E540" s="47"/>
      <c r="F540" s="46"/>
    </row>
    <row r="541" spans="1:6" ht="18" customHeight="1">
      <c r="A541" s="46"/>
      <c r="B541" s="47"/>
      <c r="C541" s="47"/>
      <c r="D541" s="47"/>
      <c r="E541" s="47"/>
      <c r="F541" s="46"/>
    </row>
    <row r="542" spans="1:6" ht="18" customHeight="1">
      <c r="A542" s="46"/>
      <c r="B542" s="47"/>
      <c r="C542" s="47"/>
      <c r="D542" s="47"/>
      <c r="E542" s="47"/>
      <c r="F542" s="46"/>
    </row>
    <row r="543" spans="1:6" ht="18" customHeight="1">
      <c r="A543" s="46"/>
      <c r="B543" s="47"/>
      <c r="C543" s="47"/>
      <c r="D543" s="47"/>
      <c r="E543" s="47"/>
      <c r="F543" s="46"/>
    </row>
    <row r="544" spans="1:6" ht="18" customHeight="1">
      <c r="A544" s="46"/>
      <c r="B544" s="47"/>
      <c r="C544" s="47"/>
      <c r="D544" s="47"/>
      <c r="E544" s="47"/>
      <c r="F544" s="46"/>
    </row>
    <row r="545" spans="1:6" ht="18" customHeight="1">
      <c r="A545" s="46"/>
      <c r="B545" s="47"/>
      <c r="C545" s="47"/>
      <c r="D545" s="47"/>
      <c r="E545" s="47"/>
      <c r="F545" s="46"/>
    </row>
    <row r="546" spans="1:6" ht="18" customHeight="1">
      <c r="A546" s="46"/>
      <c r="B546" s="47"/>
      <c r="C546" s="47"/>
      <c r="D546" s="47"/>
      <c r="E546" s="47"/>
      <c r="F546" s="46"/>
    </row>
    <row r="547" spans="1:6" ht="18" customHeight="1">
      <c r="A547" s="46"/>
      <c r="B547" s="47"/>
      <c r="C547" s="47"/>
      <c r="D547" s="47"/>
      <c r="E547" s="47"/>
      <c r="F547" s="46"/>
    </row>
    <row r="548" spans="1:6" ht="18" customHeight="1">
      <c r="A548" s="46"/>
      <c r="B548" s="47"/>
      <c r="C548" s="47"/>
      <c r="D548" s="47"/>
      <c r="E548" s="47"/>
      <c r="F548" s="46"/>
    </row>
    <row r="549" spans="1:6" ht="18" customHeight="1">
      <c r="A549" s="46"/>
      <c r="B549" s="47"/>
      <c r="C549" s="47"/>
      <c r="D549" s="47"/>
      <c r="E549" s="47"/>
      <c r="F549" s="46"/>
    </row>
    <row r="550" spans="1:6" ht="18" customHeight="1">
      <c r="A550" s="46"/>
      <c r="B550" s="47"/>
      <c r="C550" s="47"/>
      <c r="D550" s="47"/>
      <c r="E550" s="47"/>
      <c r="F550" s="46"/>
    </row>
    <row r="551" spans="1:6" ht="18" customHeight="1">
      <c r="A551" s="46"/>
      <c r="B551" s="47"/>
      <c r="C551" s="47"/>
      <c r="D551" s="47"/>
      <c r="E551" s="47"/>
      <c r="F551" s="46"/>
    </row>
    <row r="552" spans="1:6" ht="18" customHeight="1">
      <c r="A552" s="46"/>
      <c r="B552" s="47"/>
      <c r="C552" s="47"/>
      <c r="D552" s="47"/>
      <c r="E552" s="47"/>
      <c r="F552" s="46"/>
    </row>
    <row r="553" spans="1:6" ht="18" customHeight="1">
      <c r="A553" s="46"/>
      <c r="B553" s="47"/>
      <c r="C553" s="47"/>
      <c r="D553" s="47"/>
      <c r="E553" s="47"/>
      <c r="F553" s="46"/>
    </row>
    <row r="554" spans="1:6" ht="18" customHeight="1">
      <c r="A554" s="46"/>
      <c r="B554" s="47"/>
      <c r="C554" s="47"/>
      <c r="D554" s="47"/>
      <c r="E554" s="47"/>
      <c r="F554" s="46"/>
    </row>
    <row r="555" spans="1:6" ht="18" customHeight="1">
      <c r="A555" s="46"/>
      <c r="B555" s="47"/>
      <c r="C555" s="47"/>
      <c r="D555" s="47"/>
      <c r="E555" s="47"/>
      <c r="F555" s="46"/>
    </row>
    <row r="556" spans="1:6" ht="18" customHeight="1">
      <c r="A556" s="46"/>
      <c r="B556" s="47"/>
      <c r="C556" s="47"/>
      <c r="D556" s="47"/>
      <c r="E556" s="47"/>
      <c r="F556" s="46"/>
    </row>
    <row r="557" spans="1:6" ht="18" customHeight="1">
      <c r="A557" s="46"/>
      <c r="B557" s="47"/>
      <c r="C557" s="47"/>
      <c r="D557" s="47"/>
      <c r="E557" s="47"/>
      <c r="F557" s="46"/>
    </row>
    <row r="558" spans="1:6" ht="18" customHeight="1">
      <c r="A558" s="46"/>
      <c r="B558" s="47"/>
      <c r="C558" s="47"/>
      <c r="D558" s="47"/>
      <c r="E558" s="47"/>
      <c r="F558" s="46"/>
    </row>
    <row r="559" spans="1:6" ht="18" customHeight="1">
      <c r="A559" s="46"/>
      <c r="B559" s="47"/>
      <c r="C559" s="47"/>
      <c r="D559" s="47"/>
      <c r="E559" s="47"/>
      <c r="F559" s="46"/>
    </row>
    <row r="560" spans="1:6" ht="18" customHeight="1">
      <c r="A560" s="46"/>
      <c r="B560" s="47"/>
      <c r="C560" s="47"/>
      <c r="D560" s="47"/>
      <c r="E560" s="47"/>
      <c r="F560" s="46"/>
    </row>
    <row r="561" spans="1:6" ht="18" customHeight="1">
      <c r="A561" s="46"/>
      <c r="B561" s="47"/>
      <c r="C561" s="47"/>
      <c r="D561" s="47"/>
      <c r="E561" s="47"/>
      <c r="F561" s="46"/>
    </row>
    <row r="562" spans="1:6" ht="18" customHeight="1">
      <c r="A562" s="46"/>
      <c r="B562" s="47"/>
      <c r="C562" s="47"/>
      <c r="D562" s="47"/>
      <c r="E562" s="47"/>
      <c r="F562" s="46"/>
    </row>
    <row r="563" spans="1:6" ht="18" customHeight="1">
      <c r="A563" s="46"/>
      <c r="B563" s="47"/>
      <c r="C563" s="47"/>
      <c r="D563" s="47"/>
      <c r="E563" s="47"/>
      <c r="F563" s="46"/>
    </row>
    <row r="564" spans="1:6" ht="18" customHeight="1">
      <c r="A564" s="46"/>
      <c r="B564" s="47"/>
      <c r="C564" s="47"/>
      <c r="D564" s="47"/>
      <c r="E564" s="47"/>
      <c r="F564" s="46"/>
    </row>
    <row r="565" spans="1:6" ht="18" customHeight="1">
      <c r="A565" s="46"/>
      <c r="B565" s="47"/>
      <c r="C565" s="47"/>
      <c r="D565" s="47"/>
      <c r="E565" s="47"/>
      <c r="F565" s="46"/>
    </row>
    <row r="566" spans="1:6" ht="18" customHeight="1">
      <c r="A566" s="46"/>
      <c r="B566" s="47"/>
      <c r="C566" s="47"/>
      <c r="D566" s="47"/>
      <c r="E566" s="47"/>
      <c r="F566" s="46"/>
    </row>
    <row r="567" spans="1:6" ht="18" customHeight="1">
      <c r="A567" s="46"/>
      <c r="B567" s="47"/>
      <c r="C567" s="47"/>
      <c r="D567" s="47"/>
      <c r="E567" s="47"/>
      <c r="F567" s="46"/>
    </row>
    <row r="568" spans="1:6" ht="18" customHeight="1">
      <c r="A568" s="46"/>
      <c r="B568" s="47"/>
      <c r="C568" s="47"/>
      <c r="D568" s="47"/>
      <c r="E568" s="47"/>
      <c r="F568" s="46"/>
    </row>
    <row r="569" spans="1:6" ht="18" customHeight="1">
      <c r="A569" s="46"/>
      <c r="B569" s="47"/>
      <c r="C569" s="47"/>
      <c r="D569" s="47"/>
      <c r="E569" s="47"/>
      <c r="F569" s="46"/>
    </row>
    <row r="570" spans="1:6" ht="18" customHeight="1">
      <c r="A570" s="46"/>
      <c r="B570" s="47"/>
      <c r="C570" s="47"/>
      <c r="D570" s="47"/>
      <c r="E570" s="47"/>
      <c r="F570" s="46"/>
    </row>
    <row r="571" spans="1:6" ht="18" customHeight="1">
      <c r="A571" s="46"/>
      <c r="B571" s="47"/>
      <c r="C571" s="47"/>
      <c r="D571" s="47"/>
      <c r="E571" s="47"/>
      <c r="F571" s="46"/>
    </row>
    <row r="572" spans="1:6" ht="18" customHeight="1">
      <c r="A572" s="46"/>
      <c r="B572" s="47"/>
      <c r="C572" s="47"/>
      <c r="D572" s="47"/>
      <c r="E572" s="47"/>
      <c r="F572" s="46"/>
    </row>
    <row r="573" spans="1:6" ht="18" customHeight="1">
      <c r="A573" s="46"/>
      <c r="B573" s="47"/>
      <c r="C573" s="47"/>
      <c r="D573" s="47"/>
      <c r="E573" s="47"/>
      <c r="F573" s="46"/>
    </row>
    <row r="574" spans="1:6" ht="18" customHeight="1">
      <c r="A574" s="46"/>
      <c r="B574" s="47"/>
      <c r="C574" s="47"/>
      <c r="D574" s="47"/>
      <c r="E574" s="47"/>
      <c r="F574" s="46"/>
    </row>
    <row r="575" spans="1:6" ht="18" customHeight="1">
      <c r="A575" s="46"/>
      <c r="B575" s="47"/>
      <c r="C575" s="47"/>
      <c r="D575" s="47"/>
      <c r="E575" s="47"/>
      <c r="F575" s="46"/>
    </row>
    <row r="576" spans="1:6" ht="18" customHeight="1">
      <c r="A576" s="46"/>
      <c r="B576" s="47"/>
      <c r="C576" s="47"/>
      <c r="D576" s="47"/>
      <c r="E576" s="47"/>
      <c r="F576" s="46"/>
    </row>
    <row r="577" spans="1:6" ht="18" customHeight="1">
      <c r="A577" s="46"/>
      <c r="B577" s="47"/>
      <c r="C577" s="47"/>
      <c r="D577" s="47"/>
      <c r="E577" s="47"/>
      <c r="F577" s="46"/>
    </row>
    <row r="578" spans="1:6" ht="18" customHeight="1">
      <c r="A578" s="46"/>
      <c r="B578" s="47"/>
      <c r="C578" s="47"/>
      <c r="D578" s="47"/>
      <c r="E578" s="47"/>
      <c r="F578" s="46"/>
    </row>
    <row r="579" spans="1:6" ht="18" customHeight="1">
      <c r="A579" s="46"/>
      <c r="B579" s="47"/>
      <c r="C579" s="47"/>
      <c r="D579" s="47"/>
      <c r="E579" s="47"/>
      <c r="F579" s="46"/>
    </row>
    <row r="580" spans="1:6" ht="18" customHeight="1">
      <c r="A580" s="46"/>
      <c r="B580" s="47"/>
      <c r="C580" s="47"/>
      <c r="D580" s="47"/>
      <c r="E580" s="47"/>
      <c r="F580" s="46"/>
    </row>
    <row r="581" spans="1:6" ht="18" customHeight="1">
      <c r="A581" s="46"/>
      <c r="B581" s="47"/>
      <c r="C581" s="47"/>
      <c r="D581" s="47"/>
      <c r="E581" s="47"/>
      <c r="F581" s="46"/>
    </row>
    <row r="582" spans="1:6" ht="18" customHeight="1">
      <c r="A582" s="46"/>
      <c r="B582" s="47"/>
      <c r="C582" s="47"/>
      <c r="D582" s="47"/>
      <c r="E582" s="47"/>
      <c r="F582" s="46"/>
    </row>
    <row r="583" spans="1:6" ht="18" customHeight="1">
      <c r="A583" s="46"/>
      <c r="B583" s="47"/>
      <c r="C583" s="47"/>
      <c r="D583" s="47"/>
      <c r="E583" s="47"/>
      <c r="F583" s="46"/>
    </row>
    <row r="584" spans="1:6" ht="18" customHeight="1">
      <c r="A584" s="46"/>
      <c r="B584" s="47"/>
      <c r="C584" s="47"/>
      <c r="D584" s="47"/>
      <c r="E584" s="47"/>
      <c r="F584" s="46"/>
    </row>
    <row r="585" spans="1:6" ht="18" customHeight="1">
      <c r="A585" s="46"/>
      <c r="B585" s="47"/>
      <c r="C585" s="47"/>
      <c r="D585" s="47"/>
      <c r="E585" s="47"/>
      <c r="F585" s="46"/>
    </row>
    <row r="586" spans="1:6" ht="18" customHeight="1">
      <c r="A586" s="46"/>
      <c r="B586" s="47"/>
      <c r="C586" s="47"/>
      <c r="D586" s="47"/>
      <c r="E586" s="47"/>
      <c r="F586" s="46"/>
    </row>
    <row r="587" spans="1:6" ht="18" customHeight="1">
      <c r="A587" s="46"/>
      <c r="B587" s="47"/>
      <c r="C587" s="47"/>
      <c r="D587" s="47"/>
      <c r="E587" s="47"/>
      <c r="F587" s="46"/>
    </row>
    <row r="588" spans="1:6" ht="18" customHeight="1">
      <c r="A588" s="46"/>
      <c r="B588" s="47"/>
      <c r="C588" s="47"/>
      <c r="D588" s="47"/>
      <c r="E588" s="47"/>
      <c r="F588" s="46"/>
    </row>
    <row r="589" spans="1:6" ht="18" customHeight="1">
      <c r="A589" s="46"/>
      <c r="B589" s="47"/>
      <c r="C589" s="47"/>
      <c r="D589" s="47"/>
      <c r="E589" s="47"/>
      <c r="F589" s="46"/>
    </row>
    <row r="590" spans="1:6" ht="18" customHeight="1">
      <c r="A590" s="46"/>
      <c r="B590" s="47"/>
      <c r="C590" s="47"/>
      <c r="D590" s="47"/>
      <c r="E590" s="47"/>
      <c r="F590" s="46"/>
    </row>
    <row r="591" spans="1:6" ht="18" customHeight="1">
      <c r="A591" s="46"/>
      <c r="B591" s="47"/>
      <c r="C591" s="47"/>
      <c r="D591" s="47"/>
      <c r="E591" s="47"/>
      <c r="F591" s="46"/>
    </row>
    <row r="592" spans="1:6" ht="18" customHeight="1">
      <c r="A592" s="46"/>
      <c r="B592" s="47"/>
      <c r="C592" s="47"/>
      <c r="D592" s="47"/>
      <c r="E592" s="47"/>
      <c r="F592" s="46"/>
    </row>
    <row r="593" spans="1:6" ht="18" customHeight="1">
      <c r="A593" s="46"/>
      <c r="B593" s="47"/>
      <c r="C593" s="47"/>
      <c r="D593" s="47"/>
      <c r="E593" s="47"/>
      <c r="F593" s="46"/>
    </row>
    <row r="594" spans="1:6" ht="18" customHeight="1">
      <c r="A594" s="46"/>
      <c r="B594" s="47"/>
      <c r="C594" s="47"/>
      <c r="D594" s="47"/>
      <c r="E594" s="47"/>
      <c r="F594" s="46"/>
    </row>
    <row r="595" spans="1:6" ht="18" customHeight="1">
      <c r="A595" s="46"/>
      <c r="B595" s="47"/>
      <c r="C595" s="47"/>
      <c r="D595" s="47"/>
      <c r="E595" s="47"/>
      <c r="F595" s="46"/>
    </row>
    <row r="596" spans="1:6" ht="18" customHeight="1">
      <c r="A596" s="46"/>
      <c r="B596" s="47"/>
      <c r="C596" s="47"/>
      <c r="D596" s="47"/>
      <c r="E596" s="47"/>
      <c r="F596" s="46"/>
    </row>
    <row r="597" spans="1:6" ht="18" customHeight="1">
      <c r="A597" s="46"/>
      <c r="B597" s="47"/>
      <c r="C597" s="47"/>
      <c r="D597" s="47"/>
      <c r="E597" s="47"/>
      <c r="F597" s="46"/>
    </row>
    <row r="598" spans="1:6" ht="18" customHeight="1">
      <c r="A598" s="46"/>
      <c r="B598" s="47"/>
      <c r="C598" s="47"/>
      <c r="D598" s="47"/>
      <c r="E598" s="47"/>
      <c r="F598" s="46"/>
    </row>
    <row r="599" spans="1:6" ht="18" customHeight="1">
      <c r="A599" s="46"/>
      <c r="B599" s="47"/>
      <c r="C599" s="47"/>
      <c r="D599" s="47"/>
      <c r="E599" s="47"/>
      <c r="F599" s="46"/>
    </row>
    <row r="600" spans="1:6" ht="18" customHeight="1">
      <c r="A600" s="46"/>
      <c r="B600" s="47"/>
      <c r="C600" s="47"/>
      <c r="D600" s="47"/>
      <c r="E600" s="47"/>
      <c r="F600" s="46"/>
    </row>
    <row r="601" spans="1:6" ht="18" customHeight="1">
      <c r="A601" s="46"/>
      <c r="B601" s="47"/>
      <c r="C601" s="47"/>
      <c r="D601" s="47"/>
      <c r="E601" s="47"/>
      <c r="F601" s="46"/>
    </row>
    <row r="602" spans="1:6" ht="18" customHeight="1">
      <c r="A602" s="46"/>
      <c r="B602" s="47"/>
      <c r="C602" s="47"/>
      <c r="D602" s="47"/>
      <c r="E602" s="47"/>
      <c r="F602" s="46"/>
    </row>
    <row r="603" spans="1:6" ht="18" customHeight="1">
      <c r="A603" s="46"/>
      <c r="B603" s="47"/>
      <c r="C603" s="47"/>
      <c r="D603" s="47"/>
      <c r="E603" s="47"/>
      <c r="F603" s="46"/>
    </row>
    <row r="604" spans="1:6" ht="18" customHeight="1">
      <c r="A604" s="46"/>
      <c r="B604" s="47"/>
      <c r="C604" s="47"/>
      <c r="D604" s="47"/>
      <c r="E604" s="47"/>
      <c r="F604" s="46"/>
    </row>
    <row r="605" spans="1:6" ht="18" customHeight="1">
      <c r="A605" s="46"/>
      <c r="B605" s="47"/>
      <c r="C605" s="47"/>
      <c r="D605" s="47"/>
      <c r="E605" s="47"/>
      <c r="F605" s="46"/>
    </row>
    <row r="606" spans="1:6" ht="18" customHeight="1">
      <c r="A606" s="46"/>
      <c r="B606" s="47"/>
      <c r="C606" s="47"/>
      <c r="D606" s="47"/>
      <c r="E606" s="47"/>
      <c r="F606" s="46"/>
    </row>
    <row r="607" spans="1:6" ht="18" customHeight="1">
      <c r="A607" s="46"/>
      <c r="B607" s="47"/>
      <c r="C607" s="47"/>
      <c r="D607" s="47"/>
      <c r="E607" s="47"/>
      <c r="F607" s="46"/>
    </row>
    <row r="608" spans="1:6" ht="18" customHeight="1">
      <c r="A608" s="46"/>
      <c r="B608" s="47"/>
      <c r="C608" s="47"/>
      <c r="D608" s="47"/>
      <c r="E608" s="47"/>
      <c r="F608" s="46"/>
    </row>
    <row r="609" spans="1:6" ht="18" customHeight="1">
      <c r="A609" s="46"/>
      <c r="B609" s="47"/>
      <c r="C609" s="47"/>
      <c r="D609" s="47"/>
      <c r="E609" s="47"/>
      <c r="F609" s="46"/>
    </row>
    <row r="610" spans="1:6" ht="18" customHeight="1">
      <c r="A610" s="46"/>
      <c r="B610" s="47"/>
      <c r="C610" s="47"/>
      <c r="D610" s="47"/>
      <c r="E610" s="47"/>
      <c r="F610" s="46"/>
    </row>
    <row r="611" spans="1:6" ht="18" customHeight="1">
      <c r="A611" s="46"/>
      <c r="B611" s="47"/>
      <c r="C611" s="47"/>
      <c r="D611" s="47"/>
      <c r="E611" s="47"/>
      <c r="F611" s="46"/>
    </row>
    <row r="612" spans="1:6" ht="18" customHeight="1">
      <c r="A612" s="46"/>
      <c r="B612" s="47"/>
      <c r="C612" s="47"/>
      <c r="D612" s="47"/>
      <c r="E612" s="47"/>
      <c r="F612" s="46"/>
    </row>
    <row r="613" spans="1:6" ht="18" customHeight="1">
      <c r="A613" s="46"/>
      <c r="B613" s="47"/>
      <c r="C613" s="47"/>
      <c r="D613" s="47"/>
      <c r="E613" s="47"/>
      <c r="F613" s="46"/>
    </row>
    <row r="614" spans="1:6" ht="18" customHeight="1">
      <c r="A614" s="46"/>
      <c r="B614" s="47"/>
      <c r="C614" s="47"/>
      <c r="D614" s="47"/>
      <c r="E614" s="47"/>
      <c r="F614" s="46"/>
    </row>
    <row r="615" spans="1:6" ht="18" customHeight="1">
      <c r="A615" s="46"/>
      <c r="B615" s="47"/>
      <c r="C615" s="47"/>
      <c r="D615" s="47"/>
      <c r="E615" s="47"/>
      <c r="F615" s="46"/>
    </row>
    <row r="616" spans="1:6" ht="18" customHeight="1">
      <c r="A616" s="46"/>
      <c r="B616" s="47"/>
      <c r="C616" s="47"/>
      <c r="D616" s="47"/>
      <c r="E616" s="47"/>
      <c r="F616" s="46"/>
    </row>
    <row r="617" spans="1:6" ht="18" customHeight="1">
      <c r="A617" s="46"/>
      <c r="B617" s="47"/>
      <c r="C617" s="47"/>
      <c r="D617" s="47"/>
      <c r="E617" s="47"/>
      <c r="F617" s="46"/>
    </row>
    <row r="618" spans="1:6" ht="18" customHeight="1">
      <c r="A618" s="46"/>
      <c r="B618" s="47"/>
      <c r="C618" s="47"/>
      <c r="D618" s="47"/>
      <c r="E618" s="47"/>
      <c r="F618" s="46"/>
    </row>
    <row r="619" spans="1:6" ht="18" customHeight="1">
      <c r="A619" s="46"/>
      <c r="B619" s="47"/>
      <c r="C619" s="47"/>
      <c r="D619" s="47"/>
      <c r="E619" s="47"/>
      <c r="F619" s="46"/>
    </row>
    <row r="620" spans="1:6" ht="18" customHeight="1">
      <c r="A620" s="46"/>
      <c r="B620" s="47"/>
      <c r="C620" s="47"/>
      <c r="D620" s="47"/>
      <c r="E620" s="47"/>
      <c r="F620" s="46"/>
    </row>
    <row r="621" spans="1:6" ht="18" customHeight="1">
      <c r="A621" s="46"/>
      <c r="B621" s="47"/>
      <c r="C621" s="47"/>
      <c r="D621" s="47"/>
      <c r="E621" s="47"/>
      <c r="F621" s="46"/>
    </row>
    <row r="622" spans="1:6" ht="18" customHeight="1">
      <c r="A622" s="46"/>
      <c r="B622" s="47"/>
      <c r="C622" s="47"/>
      <c r="D622" s="47"/>
      <c r="E622" s="47"/>
      <c r="F622" s="46"/>
    </row>
    <row r="623" spans="1:6" ht="18" customHeight="1">
      <c r="A623" s="46"/>
      <c r="B623" s="47"/>
      <c r="C623" s="47"/>
      <c r="D623" s="47"/>
      <c r="E623" s="47"/>
      <c r="F623" s="46"/>
    </row>
    <row r="624" spans="1:6" ht="18" customHeight="1">
      <c r="A624" s="46"/>
      <c r="B624" s="47"/>
      <c r="C624" s="47"/>
      <c r="D624" s="47"/>
      <c r="E624" s="47"/>
      <c r="F624" s="46"/>
    </row>
    <row r="625" spans="1:6" ht="18" customHeight="1">
      <c r="A625" s="46"/>
      <c r="B625" s="47"/>
      <c r="C625" s="47"/>
      <c r="D625" s="47"/>
      <c r="E625" s="47"/>
      <c r="F625" s="46"/>
    </row>
    <row r="626" spans="1:6" ht="18" customHeight="1">
      <c r="A626" s="46"/>
      <c r="B626" s="47"/>
      <c r="C626" s="47"/>
      <c r="D626" s="47"/>
      <c r="E626" s="47"/>
      <c r="F626" s="46"/>
    </row>
    <row r="627" spans="1:6" ht="18" customHeight="1">
      <c r="A627" s="46"/>
      <c r="B627" s="47"/>
      <c r="C627" s="47"/>
      <c r="D627" s="47"/>
      <c r="E627" s="47"/>
      <c r="F627" s="46"/>
    </row>
    <row r="628" spans="1:6" ht="18" customHeight="1">
      <c r="A628" s="46"/>
      <c r="B628" s="47"/>
      <c r="C628" s="47"/>
      <c r="D628" s="47"/>
      <c r="E628" s="47"/>
      <c r="F628" s="46"/>
    </row>
    <row r="629" spans="1:6" ht="18" customHeight="1">
      <c r="A629" s="46"/>
      <c r="B629" s="47"/>
      <c r="C629" s="47"/>
      <c r="D629" s="47"/>
      <c r="E629" s="47"/>
      <c r="F629" s="46"/>
    </row>
    <row r="630" spans="1:6" ht="18" customHeight="1">
      <c r="A630" s="46"/>
      <c r="B630" s="47"/>
      <c r="C630" s="47"/>
      <c r="D630" s="47"/>
      <c r="E630" s="47"/>
      <c r="F630" s="46"/>
    </row>
    <row r="631" spans="1:6" ht="18" customHeight="1">
      <c r="A631" s="46"/>
      <c r="B631" s="47"/>
      <c r="C631" s="47"/>
      <c r="D631" s="47"/>
      <c r="E631" s="47"/>
      <c r="F631" s="46"/>
    </row>
    <row r="632" spans="1:6" ht="18" customHeight="1">
      <c r="A632" s="46"/>
      <c r="B632" s="47"/>
      <c r="C632" s="47"/>
      <c r="D632" s="47"/>
      <c r="E632" s="47"/>
      <c r="F632" s="46"/>
    </row>
    <row r="633" spans="1:6" ht="18" customHeight="1">
      <c r="A633" s="46"/>
      <c r="B633" s="47"/>
      <c r="C633" s="47"/>
      <c r="D633" s="47"/>
      <c r="E633" s="47"/>
      <c r="F633" s="46"/>
    </row>
    <row r="634" spans="1:6" ht="18" customHeight="1">
      <c r="A634" s="46"/>
      <c r="B634" s="47"/>
      <c r="C634" s="47"/>
      <c r="D634" s="47"/>
      <c r="E634" s="47"/>
      <c r="F634" s="46"/>
    </row>
    <row r="635" spans="1:6" ht="18" customHeight="1">
      <c r="A635" s="46"/>
      <c r="B635" s="47"/>
      <c r="C635" s="47"/>
      <c r="D635" s="47"/>
      <c r="E635" s="47"/>
      <c r="F635" s="46"/>
    </row>
    <row r="636" spans="1:6" ht="18" customHeight="1">
      <c r="A636" s="46"/>
      <c r="B636" s="47"/>
      <c r="C636" s="47"/>
      <c r="D636" s="47"/>
      <c r="E636" s="47"/>
      <c r="F636" s="46"/>
    </row>
    <row r="637" spans="1:6" ht="18" customHeight="1">
      <c r="A637" s="46"/>
      <c r="B637" s="47"/>
      <c r="C637" s="47"/>
      <c r="D637" s="47"/>
      <c r="E637" s="47"/>
      <c r="F637" s="46"/>
    </row>
    <row r="638" spans="1:6" ht="18" customHeight="1">
      <c r="A638" s="46"/>
      <c r="B638" s="47"/>
      <c r="C638" s="47"/>
      <c r="D638" s="47"/>
      <c r="E638" s="47"/>
      <c r="F638" s="46"/>
    </row>
    <row r="639" spans="1:6" ht="18" customHeight="1">
      <c r="A639" s="46"/>
      <c r="B639" s="47"/>
      <c r="C639" s="47"/>
      <c r="D639" s="47"/>
      <c r="E639" s="47"/>
      <c r="F639" s="46"/>
    </row>
    <row r="640" spans="1:6" ht="18" customHeight="1">
      <c r="A640" s="46"/>
      <c r="B640" s="47"/>
      <c r="C640" s="47"/>
      <c r="D640" s="47"/>
      <c r="E640" s="47"/>
      <c r="F640" s="46"/>
    </row>
    <row r="641" spans="1:6" ht="18" customHeight="1">
      <c r="A641" s="46"/>
      <c r="B641" s="47"/>
      <c r="C641" s="47"/>
      <c r="D641" s="47"/>
      <c r="E641" s="47"/>
      <c r="F641" s="46"/>
    </row>
    <row r="642" spans="1:6" ht="18" customHeight="1">
      <c r="A642" s="46"/>
      <c r="B642" s="47"/>
      <c r="C642" s="47"/>
      <c r="D642" s="47"/>
      <c r="E642" s="47"/>
      <c r="F642" s="46"/>
    </row>
    <row r="643" spans="1:6" ht="18" customHeight="1">
      <c r="A643" s="46"/>
      <c r="B643" s="47"/>
      <c r="C643" s="47"/>
      <c r="D643" s="47"/>
      <c r="E643" s="47"/>
      <c r="F643" s="46"/>
    </row>
    <row r="644" spans="1:6" ht="18" customHeight="1">
      <c r="A644" s="46"/>
      <c r="B644" s="47"/>
      <c r="C644" s="47"/>
      <c r="D644" s="47"/>
      <c r="E644" s="47"/>
      <c r="F644" s="46"/>
    </row>
    <row r="645" spans="1:6" ht="18" customHeight="1">
      <c r="A645" s="46"/>
      <c r="B645" s="47"/>
      <c r="C645" s="47"/>
      <c r="D645" s="47"/>
      <c r="E645" s="47"/>
      <c r="F645" s="46"/>
    </row>
    <row r="646" spans="1:6" ht="18" customHeight="1">
      <c r="A646" s="46"/>
      <c r="B646" s="47"/>
      <c r="C646" s="47"/>
      <c r="D646" s="47"/>
      <c r="E646" s="47"/>
      <c r="F646" s="46"/>
    </row>
    <row r="647" spans="1:6" ht="18" customHeight="1">
      <c r="A647" s="46"/>
      <c r="B647" s="47"/>
      <c r="C647" s="47"/>
      <c r="D647" s="47"/>
      <c r="E647" s="47"/>
      <c r="F647" s="46"/>
    </row>
    <row r="648" spans="1:6" ht="18" customHeight="1">
      <c r="A648" s="46"/>
      <c r="B648" s="47"/>
      <c r="C648" s="47"/>
      <c r="D648" s="47"/>
      <c r="E648" s="47"/>
      <c r="F648" s="46"/>
    </row>
    <row r="649" spans="1:6" ht="18" customHeight="1">
      <c r="A649" s="46"/>
      <c r="B649" s="47"/>
      <c r="C649" s="47"/>
      <c r="D649" s="47"/>
      <c r="E649" s="47"/>
      <c r="F649" s="46"/>
    </row>
    <row r="650" spans="1:6" ht="18" customHeight="1">
      <c r="A650" s="46"/>
      <c r="B650" s="47"/>
      <c r="C650" s="47"/>
      <c r="D650" s="47"/>
      <c r="E650" s="47"/>
      <c r="F650" s="46"/>
    </row>
    <row r="651" spans="1:6" ht="18" customHeight="1">
      <c r="A651" s="46"/>
      <c r="B651" s="47"/>
      <c r="C651" s="47"/>
      <c r="D651" s="47"/>
      <c r="E651" s="47"/>
      <c r="F651" s="46"/>
    </row>
    <row r="652" spans="1:6" ht="18" customHeight="1">
      <c r="A652" s="46"/>
      <c r="B652" s="47"/>
      <c r="C652" s="47"/>
      <c r="D652" s="47"/>
      <c r="E652" s="47"/>
      <c r="F652" s="46"/>
    </row>
    <row r="653" spans="1:6" ht="18" customHeight="1">
      <c r="A653" s="46"/>
      <c r="B653" s="47"/>
      <c r="C653" s="47"/>
      <c r="D653" s="47"/>
      <c r="E653" s="47"/>
      <c r="F653" s="46"/>
    </row>
    <row r="654" spans="1:6" ht="18" customHeight="1">
      <c r="A654" s="46"/>
      <c r="B654" s="47"/>
      <c r="C654" s="47"/>
      <c r="D654" s="47"/>
      <c r="E654" s="47"/>
      <c r="F654" s="46"/>
    </row>
    <row r="655" spans="1:6" ht="18" customHeight="1">
      <c r="A655" s="46"/>
      <c r="B655" s="47"/>
      <c r="C655" s="47"/>
      <c r="D655" s="47"/>
      <c r="E655" s="47"/>
      <c r="F655" s="46"/>
    </row>
    <row r="656" spans="1:6" ht="18" customHeight="1">
      <c r="A656" s="46"/>
      <c r="B656" s="47"/>
      <c r="C656" s="47"/>
      <c r="D656" s="47"/>
      <c r="E656" s="47"/>
      <c r="F656" s="46"/>
    </row>
    <row r="657" spans="1:6" ht="18" customHeight="1">
      <c r="A657" s="46"/>
      <c r="B657" s="47"/>
      <c r="C657" s="47"/>
      <c r="D657" s="47"/>
      <c r="E657" s="47"/>
      <c r="F657" s="46"/>
    </row>
    <row r="658" spans="1:6" ht="18" customHeight="1">
      <c r="A658" s="46"/>
      <c r="B658" s="47"/>
      <c r="C658" s="47"/>
      <c r="D658" s="47"/>
      <c r="E658" s="47"/>
      <c r="F658" s="46"/>
    </row>
    <row r="659" spans="1:6" ht="18" customHeight="1">
      <c r="A659" s="46"/>
      <c r="B659" s="47"/>
      <c r="C659" s="47"/>
      <c r="D659" s="47"/>
      <c r="E659" s="47"/>
      <c r="F659" s="46"/>
    </row>
    <row r="660" spans="1:6" ht="18" customHeight="1">
      <c r="A660" s="46"/>
      <c r="B660" s="47"/>
      <c r="C660" s="47"/>
      <c r="D660" s="47"/>
      <c r="E660" s="47"/>
      <c r="F660" s="46"/>
    </row>
    <row r="661" spans="1:6" ht="18" customHeight="1">
      <c r="A661" s="46"/>
      <c r="B661" s="47"/>
      <c r="C661" s="47"/>
      <c r="D661" s="47"/>
      <c r="E661" s="47"/>
      <c r="F661" s="46"/>
    </row>
    <row r="662" spans="1:6" ht="18" customHeight="1">
      <c r="A662" s="46"/>
      <c r="B662" s="47"/>
      <c r="C662" s="47"/>
      <c r="D662" s="47"/>
      <c r="E662" s="47"/>
      <c r="F662" s="46"/>
    </row>
    <row r="663" spans="1:6" ht="18" customHeight="1">
      <c r="A663" s="46"/>
      <c r="B663" s="47"/>
      <c r="C663" s="47"/>
      <c r="D663" s="47"/>
      <c r="E663" s="47"/>
      <c r="F663" s="46"/>
    </row>
    <row r="664" spans="1:6" ht="18" customHeight="1">
      <c r="A664" s="46"/>
      <c r="B664" s="47"/>
      <c r="C664" s="47"/>
      <c r="D664" s="47"/>
      <c r="E664" s="47"/>
      <c r="F664" s="46"/>
    </row>
    <row r="665" spans="1:6" ht="18" customHeight="1">
      <c r="A665" s="46"/>
      <c r="B665" s="47"/>
      <c r="C665" s="47"/>
      <c r="D665" s="47"/>
      <c r="E665" s="47"/>
      <c r="F665" s="46"/>
    </row>
    <row r="666" spans="1:6" ht="18" customHeight="1">
      <c r="A666" s="46"/>
      <c r="B666" s="47"/>
      <c r="C666" s="47"/>
      <c r="D666" s="47"/>
      <c r="E666" s="47"/>
      <c r="F666" s="46"/>
    </row>
    <row r="667" spans="1:6" ht="18" customHeight="1">
      <c r="A667" s="46"/>
      <c r="B667" s="47"/>
      <c r="C667" s="47"/>
      <c r="D667" s="47"/>
      <c r="E667" s="47"/>
      <c r="F667" s="46"/>
    </row>
    <row r="668" spans="1:6" ht="18" customHeight="1">
      <c r="A668" s="46"/>
      <c r="B668" s="47"/>
      <c r="C668" s="47"/>
      <c r="D668" s="47"/>
      <c r="E668" s="47"/>
      <c r="F668" s="46"/>
    </row>
    <row r="669" spans="1:6" ht="18" customHeight="1">
      <c r="A669" s="46"/>
      <c r="B669" s="47"/>
      <c r="C669" s="47"/>
      <c r="D669" s="47"/>
      <c r="E669" s="47"/>
      <c r="F669" s="46"/>
    </row>
    <row r="670" spans="1:6" ht="18" customHeight="1">
      <c r="A670" s="46"/>
      <c r="B670" s="47"/>
      <c r="C670" s="47"/>
      <c r="D670" s="47"/>
      <c r="E670" s="47"/>
      <c r="F670" s="46"/>
    </row>
    <row r="671" spans="1:6" ht="18" customHeight="1">
      <c r="A671" s="46"/>
      <c r="B671" s="47"/>
      <c r="C671" s="47"/>
      <c r="D671" s="47"/>
      <c r="E671" s="47"/>
      <c r="F671" s="46"/>
    </row>
    <row r="672" spans="1:6" ht="18" customHeight="1">
      <c r="A672" s="46"/>
      <c r="B672" s="47"/>
      <c r="C672" s="47"/>
      <c r="D672" s="47"/>
      <c r="E672" s="47"/>
      <c r="F672" s="46"/>
    </row>
    <row r="673" spans="1:6" ht="18" customHeight="1">
      <c r="A673" s="46"/>
      <c r="B673" s="47"/>
      <c r="C673" s="47"/>
      <c r="D673" s="47"/>
      <c r="E673" s="47"/>
      <c r="F673" s="46"/>
    </row>
    <row r="674" spans="1:6" ht="18" customHeight="1">
      <c r="A674" s="46"/>
      <c r="B674" s="47"/>
      <c r="C674" s="47"/>
      <c r="D674" s="47"/>
      <c r="E674" s="47"/>
      <c r="F674" s="46"/>
    </row>
    <row r="675" spans="1:6" ht="18" customHeight="1">
      <c r="A675" s="46"/>
      <c r="B675" s="47"/>
      <c r="C675" s="47"/>
      <c r="D675" s="47"/>
      <c r="E675" s="47"/>
      <c r="F675" s="46"/>
    </row>
    <row r="676" spans="1:6" ht="18" customHeight="1">
      <c r="A676" s="46"/>
      <c r="B676" s="47"/>
      <c r="C676" s="47"/>
      <c r="D676" s="47"/>
      <c r="E676" s="47"/>
      <c r="F676" s="46"/>
    </row>
    <row r="677" spans="1:6" ht="18" customHeight="1">
      <c r="A677" s="46"/>
      <c r="B677" s="47"/>
      <c r="C677" s="47"/>
      <c r="D677" s="47"/>
      <c r="E677" s="47"/>
      <c r="F677" s="46"/>
    </row>
    <row r="678" spans="1:6" ht="18" customHeight="1">
      <c r="A678" s="46"/>
      <c r="B678" s="47"/>
      <c r="C678" s="47"/>
      <c r="D678" s="47"/>
      <c r="E678" s="47"/>
      <c r="F678" s="46"/>
    </row>
    <row r="679" spans="1:6" ht="18" customHeight="1">
      <c r="A679" s="46"/>
      <c r="B679" s="47"/>
      <c r="C679" s="47"/>
      <c r="D679" s="47"/>
      <c r="E679" s="47"/>
      <c r="F679" s="46"/>
    </row>
    <row r="680" spans="1:6" ht="18" customHeight="1">
      <c r="A680" s="46"/>
      <c r="B680" s="47"/>
      <c r="C680" s="47"/>
      <c r="D680" s="47"/>
      <c r="E680" s="47"/>
      <c r="F680" s="46"/>
    </row>
    <row r="681" spans="1:6" ht="18" customHeight="1">
      <c r="A681" s="46"/>
      <c r="B681" s="47"/>
      <c r="C681" s="47"/>
      <c r="D681" s="47"/>
      <c r="E681" s="47"/>
      <c r="F681" s="46"/>
    </row>
    <row r="682" spans="1:6" ht="18" customHeight="1">
      <c r="A682" s="46"/>
      <c r="B682" s="47"/>
      <c r="C682" s="47"/>
      <c r="D682" s="47"/>
      <c r="E682" s="47"/>
      <c r="F682" s="46"/>
    </row>
    <row r="683" spans="1:6" ht="18" customHeight="1">
      <c r="A683" s="46"/>
      <c r="B683" s="47"/>
      <c r="C683" s="47"/>
      <c r="D683" s="47"/>
      <c r="E683" s="47"/>
      <c r="F683" s="46"/>
    </row>
    <row r="684" spans="1:6" ht="18" customHeight="1">
      <c r="A684" s="46"/>
      <c r="B684" s="47"/>
      <c r="C684" s="47"/>
      <c r="D684" s="47"/>
      <c r="E684" s="47"/>
      <c r="F684" s="46"/>
    </row>
    <row r="685" spans="1:6" ht="18" customHeight="1">
      <c r="A685" s="46"/>
      <c r="B685" s="47"/>
      <c r="C685" s="47"/>
      <c r="D685" s="47"/>
      <c r="E685" s="47"/>
      <c r="F685" s="46"/>
    </row>
    <row r="686" spans="1:6" ht="18" customHeight="1">
      <c r="A686" s="46"/>
      <c r="B686" s="47"/>
      <c r="C686" s="47"/>
      <c r="D686" s="47"/>
      <c r="E686" s="47"/>
      <c r="F686" s="46"/>
    </row>
    <row r="687" spans="1:6" ht="18" customHeight="1">
      <c r="A687" s="46"/>
      <c r="B687" s="47"/>
      <c r="C687" s="47"/>
      <c r="D687" s="47"/>
      <c r="E687" s="47"/>
      <c r="F687" s="46"/>
    </row>
    <row r="688" spans="1:6" ht="18" customHeight="1">
      <c r="A688" s="46"/>
      <c r="B688" s="47"/>
      <c r="C688" s="47"/>
      <c r="D688" s="47"/>
      <c r="E688" s="47"/>
      <c r="F688" s="46"/>
    </row>
    <row r="689" spans="1:6" ht="18" customHeight="1">
      <c r="A689" s="46"/>
      <c r="B689" s="47"/>
      <c r="C689" s="47"/>
      <c r="D689" s="47"/>
      <c r="E689" s="47"/>
      <c r="F689" s="46"/>
    </row>
    <row r="690" spans="1:6" ht="18" customHeight="1">
      <c r="A690" s="46"/>
      <c r="B690" s="47"/>
      <c r="C690" s="47"/>
      <c r="D690" s="47"/>
      <c r="E690" s="47"/>
      <c r="F690" s="46"/>
    </row>
    <row r="691" spans="1:6" ht="18" customHeight="1">
      <c r="A691" s="46"/>
      <c r="B691" s="47"/>
      <c r="C691" s="47"/>
      <c r="D691" s="47"/>
      <c r="E691" s="47"/>
      <c r="F691" s="46"/>
    </row>
    <row r="692" spans="1:6" ht="18" customHeight="1">
      <c r="A692" s="46"/>
      <c r="B692" s="47"/>
      <c r="C692" s="47"/>
      <c r="D692" s="47"/>
      <c r="E692" s="47"/>
      <c r="F692" s="46"/>
    </row>
    <row r="693" spans="1:6" ht="18" customHeight="1">
      <c r="A693" s="46"/>
      <c r="B693" s="47"/>
      <c r="C693" s="47"/>
      <c r="D693" s="47"/>
      <c r="E693" s="47"/>
      <c r="F693" s="46"/>
    </row>
    <row r="694" spans="1:6" ht="18" customHeight="1">
      <c r="A694" s="46"/>
      <c r="B694" s="47"/>
      <c r="C694" s="47"/>
      <c r="D694" s="47"/>
      <c r="E694" s="47"/>
      <c r="F694" s="46"/>
    </row>
    <row r="695" spans="1:6" ht="18" customHeight="1">
      <c r="A695" s="46"/>
      <c r="B695" s="47"/>
      <c r="C695" s="47"/>
      <c r="D695" s="47"/>
      <c r="E695" s="47"/>
      <c r="F695" s="46"/>
    </row>
    <row r="696" spans="1:6" ht="18" customHeight="1">
      <c r="A696" s="46"/>
      <c r="B696" s="47"/>
      <c r="C696" s="47"/>
      <c r="D696" s="47"/>
      <c r="E696" s="47"/>
      <c r="F696" s="46"/>
    </row>
    <row r="697" spans="1:6" ht="18" customHeight="1">
      <c r="A697" s="46"/>
      <c r="B697" s="47"/>
      <c r="C697" s="47"/>
      <c r="D697" s="47"/>
      <c r="E697" s="47"/>
      <c r="F697" s="46"/>
    </row>
    <row r="698" spans="1:6" ht="18" customHeight="1">
      <c r="A698" s="46"/>
      <c r="B698" s="47"/>
      <c r="C698" s="47"/>
      <c r="D698" s="47"/>
      <c r="E698" s="47"/>
      <c r="F698" s="46"/>
    </row>
    <row r="699" spans="1:6" ht="18" customHeight="1">
      <c r="A699" s="46"/>
      <c r="B699" s="47"/>
      <c r="C699" s="47"/>
      <c r="D699" s="47"/>
      <c r="E699" s="47"/>
      <c r="F699" s="46"/>
    </row>
    <row r="700" spans="1:6" ht="18" customHeight="1">
      <c r="A700" s="46"/>
      <c r="B700" s="47"/>
      <c r="C700" s="47"/>
      <c r="D700" s="47"/>
      <c r="E700" s="47"/>
      <c r="F700" s="46"/>
    </row>
    <row r="701" spans="1:6" ht="18" customHeight="1">
      <c r="A701" s="46"/>
      <c r="B701" s="47"/>
      <c r="C701" s="47"/>
      <c r="D701" s="47"/>
      <c r="E701" s="47"/>
      <c r="F701" s="46"/>
    </row>
    <row r="702" spans="1:6" ht="18" customHeight="1">
      <c r="A702" s="46"/>
      <c r="B702" s="47"/>
      <c r="C702" s="47"/>
      <c r="D702" s="47"/>
      <c r="E702" s="47"/>
      <c r="F702" s="46"/>
    </row>
    <row r="703" spans="1:6" ht="18" customHeight="1">
      <c r="A703" s="46"/>
      <c r="B703" s="47"/>
      <c r="C703" s="47"/>
      <c r="D703" s="47"/>
      <c r="E703" s="47"/>
      <c r="F703" s="46"/>
    </row>
    <row r="704" spans="1:6" ht="18" customHeight="1">
      <c r="A704" s="46"/>
      <c r="B704" s="47"/>
      <c r="C704" s="47"/>
      <c r="D704" s="47"/>
      <c r="E704" s="47"/>
      <c r="F704" s="46"/>
    </row>
    <row r="705" spans="1:6" ht="18" customHeight="1">
      <c r="A705" s="46"/>
      <c r="B705" s="47"/>
      <c r="C705" s="47"/>
      <c r="D705" s="47"/>
      <c r="E705" s="47"/>
      <c r="F705" s="46"/>
    </row>
    <row r="706" spans="1:6" ht="18" customHeight="1">
      <c r="A706" s="46"/>
      <c r="B706" s="47"/>
      <c r="C706" s="47"/>
      <c r="D706" s="47"/>
      <c r="E706" s="47"/>
      <c r="F706" s="46"/>
    </row>
    <row r="707" spans="1:6" ht="18" customHeight="1">
      <c r="A707" s="46"/>
      <c r="B707" s="47"/>
      <c r="C707" s="47"/>
      <c r="D707" s="47"/>
      <c r="E707" s="47"/>
      <c r="F707" s="46"/>
    </row>
    <row r="708" spans="1:6" ht="18" customHeight="1">
      <c r="A708" s="46"/>
      <c r="B708" s="47"/>
      <c r="C708" s="47"/>
      <c r="D708" s="47"/>
      <c r="E708" s="47"/>
      <c r="F708" s="46"/>
    </row>
    <row r="709" spans="1:6" ht="18" customHeight="1">
      <c r="A709" s="46"/>
      <c r="B709" s="47"/>
      <c r="C709" s="47"/>
      <c r="D709" s="47"/>
      <c r="E709" s="47"/>
      <c r="F709" s="46"/>
    </row>
    <row r="710" spans="1:6" ht="18" customHeight="1">
      <c r="A710" s="46"/>
      <c r="B710" s="47"/>
      <c r="C710" s="47"/>
      <c r="D710" s="47"/>
      <c r="E710" s="47"/>
      <c r="F710" s="46"/>
    </row>
    <row r="711" spans="1:6" ht="18" customHeight="1">
      <c r="A711" s="46"/>
      <c r="B711" s="47"/>
      <c r="C711" s="47"/>
      <c r="D711" s="47"/>
      <c r="E711" s="47"/>
      <c r="F711" s="46"/>
    </row>
    <row r="712" spans="1:6" ht="18" customHeight="1">
      <c r="A712" s="46"/>
      <c r="B712" s="47"/>
      <c r="C712" s="47"/>
      <c r="D712" s="47"/>
      <c r="E712" s="47"/>
      <c r="F712" s="46"/>
    </row>
    <row r="713" spans="1:6" ht="18" customHeight="1">
      <c r="A713" s="46"/>
      <c r="B713" s="47"/>
      <c r="C713" s="47"/>
      <c r="D713" s="47"/>
      <c r="E713" s="47"/>
      <c r="F713" s="46"/>
    </row>
    <row r="714" spans="1:6" ht="18" customHeight="1">
      <c r="A714" s="46"/>
      <c r="B714" s="47"/>
      <c r="C714" s="47"/>
      <c r="D714" s="47"/>
      <c r="E714" s="47"/>
      <c r="F714" s="46"/>
    </row>
    <row r="715" spans="1:6" ht="18" customHeight="1">
      <c r="A715" s="46"/>
      <c r="B715" s="47"/>
      <c r="C715" s="47"/>
      <c r="D715" s="47"/>
      <c r="E715" s="47"/>
      <c r="F715" s="46"/>
    </row>
  </sheetData>
  <sheetProtection password="DD7A" sheet="1" objects="1" scenarios="1"/>
  <mergeCells count="7">
    <mergeCell ref="A125:A127"/>
    <mergeCell ref="A128:B128"/>
    <mergeCell ref="A1:F1"/>
    <mergeCell ref="A3:A4"/>
    <mergeCell ref="B3:B4"/>
    <mergeCell ref="C3:D3"/>
    <mergeCell ref="E3:F3"/>
  </mergeCells>
  <printOptions/>
  <pageMargins left="0.16" right="0.26" top="0.24" bottom="0.16" header="0.2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rightToLeft="1" workbookViewId="0" topLeftCell="H52">
      <selection activeCell="U75" sqref="U75"/>
    </sheetView>
  </sheetViews>
  <sheetFormatPr defaultColWidth="9.140625" defaultRowHeight="18" customHeight="1"/>
  <cols>
    <col min="1" max="1" width="2.8515625" style="5" customWidth="1"/>
    <col min="2" max="2" width="26.7109375" style="6" customWidth="1"/>
    <col min="3" max="3" width="10.00390625" style="6" customWidth="1"/>
    <col min="4" max="4" width="3.28125" style="6" customWidth="1"/>
    <col min="5" max="5" width="7.57421875" style="6" customWidth="1"/>
    <col min="6" max="6" width="4.8515625" style="6" customWidth="1"/>
    <col min="7" max="7" width="10.421875" style="6" customWidth="1"/>
    <col min="8" max="8" width="10.57421875" style="6" customWidth="1"/>
    <col min="9" max="9" width="11.28125" style="6" customWidth="1"/>
    <col min="10" max="10" width="4.140625" style="6" customWidth="1"/>
    <col min="11" max="11" width="8.00390625" style="6" customWidth="1"/>
    <col min="12" max="12" width="6.140625" style="6" customWidth="1"/>
    <col min="13" max="13" width="6.7109375" style="6" customWidth="1"/>
    <col min="14" max="14" width="5.00390625" style="6" customWidth="1"/>
    <col min="15" max="15" width="7.57421875" style="6" customWidth="1"/>
    <col min="16" max="16" width="4.57421875" style="6" customWidth="1"/>
    <col min="17" max="17" width="6.57421875" style="6" customWidth="1"/>
    <col min="18" max="18" width="15.421875" style="6" customWidth="1"/>
    <col min="19" max="19" width="13.140625" style="6" customWidth="1"/>
    <col min="20" max="20" width="12.00390625" style="6" customWidth="1"/>
    <col min="21" max="21" width="19.421875" style="6" customWidth="1"/>
    <col min="22" max="16384" width="9.140625" style="6" customWidth="1"/>
  </cols>
  <sheetData>
    <row r="1" spans="1:2" ht="18" customHeight="1">
      <c r="A1" s="103" t="s">
        <v>68</v>
      </c>
      <c r="B1" s="103"/>
    </row>
    <row r="2" spans="1:21" ht="18" customHeight="1">
      <c r="A2" s="101"/>
      <c r="B2" s="101"/>
      <c r="C2" s="101" t="s">
        <v>86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8"/>
    </row>
    <row r="3" spans="20:21" ht="18" customHeight="1">
      <c r="T3" s="102" t="s">
        <v>49</v>
      </c>
      <c r="U3" s="102"/>
    </row>
    <row r="4" spans="1:21" ht="18" customHeight="1">
      <c r="A4" s="95" t="s">
        <v>0</v>
      </c>
      <c r="B4" s="99" t="s">
        <v>60</v>
      </c>
      <c r="C4" s="93" t="s">
        <v>1</v>
      </c>
      <c r="D4" s="94"/>
      <c r="E4" s="93" t="s">
        <v>3</v>
      </c>
      <c r="F4" s="94"/>
      <c r="G4" s="95" t="s">
        <v>5</v>
      </c>
      <c r="H4" s="95" t="s">
        <v>6</v>
      </c>
      <c r="I4" s="95" t="s">
        <v>7</v>
      </c>
      <c r="J4" s="93" t="s">
        <v>8</v>
      </c>
      <c r="K4" s="94"/>
      <c r="L4" s="93" t="s">
        <v>10</v>
      </c>
      <c r="M4" s="94"/>
      <c r="N4" s="93" t="s">
        <v>12</v>
      </c>
      <c r="O4" s="94"/>
      <c r="P4" s="93" t="s">
        <v>15</v>
      </c>
      <c r="Q4" s="94"/>
      <c r="R4" s="9" t="s">
        <v>14</v>
      </c>
      <c r="S4" s="9" t="s">
        <v>17</v>
      </c>
      <c r="T4" s="9" t="s">
        <v>19</v>
      </c>
      <c r="U4" s="95" t="s">
        <v>21</v>
      </c>
    </row>
    <row r="5" spans="1:21" ht="18" customHeight="1">
      <c r="A5" s="96"/>
      <c r="B5" s="67"/>
      <c r="C5" s="91" t="s">
        <v>2</v>
      </c>
      <c r="D5" s="92"/>
      <c r="E5" s="91" t="s">
        <v>4</v>
      </c>
      <c r="F5" s="92"/>
      <c r="G5" s="96"/>
      <c r="H5" s="96"/>
      <c r="I5" s="96"/>
      <c r="J5" s="91" t="s">
        <v>9</v>
      </c>
      <c r="K5" s="92"/>
      <c r="L5" s="91" t="s">
        <v>11</v>
      </c>
      <c r="M5" s="92"/>
      <c r="N5" s="91" t="s">
        <v>13</v>
      </c>
      <c r="O5" s="92"/>
      <c r="P5" s="91" t="s">
        <v>16</v>
      </c>
      <c r="Q5" s="92"/>
      <c r="R5" s="10" t="s">
        <v>51</v>
      </c>
      <c r="S5" s="10" t="s">
        <v>18</v>
      </c>
      <c r="T5" s="10" t="s">
        <v>20</v>
      </c>
      <c r="U5" s="96"/>
    </row>
    <row r="6" spans="1:21" ht="18" customHeight="1">
      <c r="A6" s="12">
        <v>1</v>
      </c>
      <c r="B6" s="13" t="s">
        <v>62</v>
      </c>
      <c r="C6" s="80">
        <f>SUM(C7:C12)</f>
        <v>185328.846</v>
      </c>
      <c r="D6" s="81"/>
      <c r="E6" s="80">
        <f aca="true" t="shared" si="0" ref="E6:P6">SUM(E7:E12)</f>
        <v>150305</v>
      </c>
      <c r="F6" s="81"/>
      <c r="G6" s="11">
        <f t="shared" si="0"/>
        <v>0</v>
      </c>
      <c r="H6" s="11">
        <f t="shared" si="0"/>
        <v>0</v>
      </c>
      <c r="I6" s="11">
        <f t="shared" si="0"/>
        <v>0</v>
      </c>
      <c r="J6" s="80">
        <f t="shared" si="0"/>
        <v>7000</v>
      </c>
      <c r="K6" s="81"/>
      <c r="L6" s="80">
        <f t="shared" si="0"/>
        <v>304706</v>
      </c>
      <c r="M6" s="81"/>
      <c r="N6" s="80">
        <f t="shared" si="0"/>
        <v>31340.1</v>
      </c>
      <c r="O6" s="81"/>
      <c r="P6" s="80">
        <f t="shared" si="0"/>
        <v>0</v>
      </c>
      <c r="Q6" s="81"/>
      <c r="R6" s="11">
        <f aca="true" t="shared" si="1" ref="R6:R38">E6+G6+H6+I6+J6+L6+N6+P6</f>
        <v>493351.1</v>
      </c>
      <c r="S6" s="11">
        <f>C6+E6+G6+H6+I6+J6+L6+N6+P6</f>
        <v>678679.946</v>
      </c>
      <c r="T6" s="11">
        <f>SUM(T7:T12)</f>
        <v>16400</v>
      </c>
      <c r="U6" s="11">
        <f>S6+T6</f>
        <v>695079.946</v>
      </c>
    </row>
    <row r="7" spans="1:21" ht="18" customHeight="1">
      <c r="A7" s="88"/>
      <c r="B7" s="2" t="s">
        <v>67</v>
      </c>
      <c r="C7" s="84">
        <v>61750</v>
      </c>
      <c r="D7" s="85"/>
      <c r="E7" s="84">
        <v>87270</v>
      </c>
      <c r="F7" s="85"/>
      <c r="G7" s="7"/>
      <c r="H7" s="7"/>
      <c r="I7" s="7"/>
      <c r="J7" s="84">
        <v>7000</v>
      </c>
      <c r="K7" s="85"/>
      <c r="L7" s="84">
        <v>4085</v>
      </c>
      <c r="M7" s="85"/>
      <c r="N7" s="84">
        <v>12020</v>
      </c>
      <c r="O7" s="85"/>
      <c r="P7" s="86"/>
      <c r="Q7" s="87"/>
      <c r="R7" s="11">
        <f t="shared" si="1"/>
        <v>110375</v>
      </c>
      <c r="S7" s="11">
        <f aca="true" t="shared" si="2" ref="S7:S38">C7+E7+G7+H7+I7+J7+L7+N7+P7</f>
        <v>172125</v>
      </c>
      <c r="T7" s="7"/>
      <c r="U7" s="11">
        <f aca="true" t="shared" si="3" ref="U7:U38">S7+T7</f>
        <v>172125</v>
      </c>
    </row>
    <row r="8" spans="1:21" ht="18" customHeight="1">
      <c r="A8" s="89"/>
      <c r="B8" s="2" t="s">
        <v>69</v>
      </c>
      <c r="C8" s="84">
        <v>12850.76</v>
      </c>
      <c r="D8" s="85"/>
      <c r="E8" s="84">
        <v>4129</v>
      </c>
      <c r="F8" s="85"/>
      <c r="G8" s="7"/>
      <c r="H8" s="7"/>
      <c r="I8" s="7"/>
      <c r="J8" s="84"/>
      <c r="K8" s="85"/>
      <c r="L8" s="86"/>
      <c r="M8" s="87"/>
      <c r="N8" s="84">
        <v>2140.1</v>
      </c>
      <c r="O8" s="85"/>
      <c r="P8" s="84"/>
      <c r="Q8" s="85"/>
      <c r="R8" s="11">
        <f t="shared" si="1"/>
        <v>6269.1</v>
      </c>
      <c r="S8" s="11">
        <f>C8+E8+G8+H8+I8+J8+L8+N8+P8</f>
        <v>19119.86</v>
      </c>
      <c r="T8" s="7"/>
      <c r="U8" s="11">
        <f t="shared" si="3"/>
        <v>19119.86</v>
      </c>
    </row>
    <row r="9" spans="1:21" ht="18" customHeight="1">
      <c r="A9" s="89"/>
      <c r="B9" s="2" t="s">
        <v>61</v>
      </c>
      <c r="C9" s="84">
        <v>31209.431</v>
      </c>
      <c r="D9" s="85"/>
      <c r="E9" s="84">
        <v>5635</v>
      </c>
      <c r="F9" s="85"/>
      <c r="G9" s="7"/>
      <c r="H9" s="7"/>
      <c r="I9" s="7"/>
      <c r="J9" s="84"/>
      <c r="K9" s="85"/>
      <c r="L9" s="84">
        <v>300100</v>
      </c>
      <c r="M9" s="85"/>
      <c r="N9" s="84">
        <v>1890</v>
      </c>
      <c r="O9" s="85"/>
      <c r="P9" s="86"/>
      <c r="Q9" s="87"/>
      <c r="R9" s="11">
        <f t="shared" si="1"/>
        <v>307625</v>
      </c>
      <c r="S9" s="11">
        <f t="shared" si="2"/>
        <v>338834.431</v>
      </c>
      <c r="T9" s="7"/>
      <c r="U9" s="11">
        <f t="shared" si="3"/>
        <v>338834.431</v>
      </c>
    </row>
    <row r="10" spans="1:21" ht="18" customHeight="1">
      <c r="A10" s="89"/>
      <c r="B10" s="2" t="s">
        <v>75</v>
      </c>
      <c r="C10" s="84">
        <v>774.855</v>
      </c>
      <c r="D10" s="85"/>
      <c r="E10" s="84">
        <v>1025.5</v>
      </c>
      <c r="F10" s="85"/>
      <c r="G10" s="7"/>
      <c r="H10" s="7"/>
      <c r="I10" s="7"/>
      <c r="J10" s="84"/>
      <c r="K10" s="85"/>
      <c r="L10" s="84">
        <v>22</v>
      </c>
      <c r="M10" s="85"/>
      <c r="N10" s="84">
        <v>1590</v>
      </c>
      <c r="O10" s="85"/>
      <c r="P10" s="86"/>
      <c r="Q10" s="87"/>
      <c r="R10" s="11">
        <f t="shared" si="1"/>
        <v>2637.5</v>
      </c>
      <c r="S10" s="11">
        <f t="shared" si="2"/>
        <v>3412.355</v>
      </c>
      <c r="T10" s="7"/>
      <c r="U10" s="11">
        <f t="shared" si="3"/>
        <v>3412.355</v>
      </c>
    </row>
    <row r="11" spans="1:21" ht="18" customHeight="1">
      <c r="A11" s="89"/>
      <c r="B11" s="2" t="s">
        <v>73</v>
      </c>
      <c r="C11" s="84">
        <v>50859.8</v>
      </c>
      <c r="D11" s="85"/>
      <c r="E11" s="84">
        <v>38590.5</v>
      </c>
      <c r="F11" s="85"/>
      <c r="G11" s="7"/>
      <c r="H11" s="7"/>
      <c r="I11" s="7"/>
      <c r="J11" s="84"/>
      <c r="K11" s="85"/>
      <c r="L11" s="84">
        <v>189</v>
      </c>
      <c r="M11" s="85"/>
      <c r="N11" s="84">
        <v>9600</v>
      </c>
      <c r="O11" s="85"/>
      <c r="P11" s="86"/>
      <c r="Q11" s="87"/>
      <c r="R11" s="11">
        <f t="shared" si="1"/>
        <v>48379.5</v>
      </c>
      <c r="S11" s="11">
        <f t="shared" si="2"/>
        <v>99239.3</v>
      </c>
      <c r="T11" s="7">
        <v>12400</v>
      </c>
      <c r="U11" s="11">
        <f t="shared" si="3"/>
        <v>111639.3</v>
      </c>
    </row>
    <row r="12" spans="1:21" ht="18" customHeight="1">
      <c r="A12" s="90"/>
      <c r="B12" s="2" t="s">
        <v>74</v>
      </c>
      <c r="C12" s="84">
        <v>27884</v>
      </c>
      <c r="D12" s="85"/>
      <c r="E12" s="84">
        <v>13655</v>
      </c>
      <c r="F12" s="85"/>
      <c r="G12" s="7"/>
      <c r="H12" s="7"/>
      <c r="I12" s="7"/>
      <c r="J12" s="84"/>
      <c r="K12" s="85"/>
      <c r="L12" s="84">
        <v>310</v>
      </c>
      <c r="M12" s="85"/>
      <c r="N12" s="84">
        <v>4100</v>
      </c>
      <c r="O12" s="85"/>
      <c r="P12" s="86"/>
      <c r="Q12" s="87"/>
      <c r="R12" s="11">
        <f t="shared" si="1"/>
        <v>18065</v>
      </c>
      <c r="S12" s="11">
        <f t="shared" si="2"/>
        <v>45949</v>
      </c>
      <c r="T12" s="7">
        <v>4000</v>
      </c>
      <c r="U12" s="11">
        <f t="shared" si="3"/>
        <v>49949</v>
      </c>
    </row>
    <row r="13" spans="1:21" ht="18" customHeight="1">
      <c r="A13" s="1">
        <v>2</v>
      </c>
      <c r="B13" s="2" t="s">
        <v>22</v>
      </c>
      <c r="C13" s="84">
        <v>53678.8</v>
      </c>
      <c r="D13" s="85"/>
      <c r="E13" s="84">
        <v>73279.95</v>
      </c>
      <c r="F13" s="85"/>
      <c r="G13" s="7"/>
      <c r="H13" s="7"/>
      <c r="I13" s="7"/>
      <c r="J13" s="84">
        <v>95000</v>
      </c>
      <c r="K13" s="85"/>
      <c r="L13" s="84">
        <v>2100</v>
      </c>
      <c r="M13" s="85"/>
      <c r="N13" s="84">
        <v>27238.54</v>
      </c>
      <c r="O13" s="85"/>
      <c r="P13" s="86"/>
      <c r="Q13" s="87"/>
      <c r="R13" s="11">
        <f t="shared" si="1"/>
        <v>197618.49000000002</v>
      </c>
      <c r="S13" s="11">
        <f t="shared" si="2"/>
        <v>251297.29</v>
      </c>
      <c r="T13" s="7"/>
      <c r="U13" s="11">
        <f t="shared" si="3"/>
        <v>251297.29</v>
      </c>
    </row>
    <row r="14" spans="1:21" ht="18" customHeight="1">
      <c r="A14" s="12">
        <v>3</v>
      </c>
      <c r="B14" s="13" t="s">
        <v>63</v>
      </c>
      <c r="C14" s="80">
        <f>SUM(C15:C29)</f>
        <v>819186.47</v>
      </c>
      <c r="D14" s="81"/>
      <c r="E14" s="80">
        <f aca="true" t="shared" si="4" ref="E14:P14">SUM(E15:E29)</f>
        <v>577275.7239999999</v>
      </c>
      <c r="F14" s="81"/>
      <c r="G14" s="11">
        <f t="shared" si="4"/>
        <v>0</v>
      </c>
      <c r="H14" s="11">
        <f t="shared" si="4"/>
        <v>0</v>
      </c>
      <c r="I14" s="11">
        <f t="shared" si="4"/>
        <v>2630</v>
      </c>
      <c r="J14" s="80">
        <f t="shared" si="4"/>
        <v>71205</v>
      </c>
      <c r="K14" s="81"/>
      <c r="L14" s="80">
        <f t="shared" si="4"/>
        <v>1851458.5</v>
      </c>
      <c r="M14" s="81"/>
      <c r="N14" s="80">
        <f t="shared" si="4"/>
        <v>292278</v>
      </c>
      <c r="O14" s="81"/>
      <c r="P14" s="80">
        <f t="shared" si="4"/>
        <v>0</v>
      </c>
      <c r="Q14" s="81"/>
      <c r="R14" s="11">
        <f t="shared" si="1"/>
        <v>2794847.224</v>
      </c>
      <c r="S14" s="11">
        <f t="shared" si="2"/>
        <v>3614033.694</v>
      </c>
      <c r="T14" s="11">
        <f>SUM(T15:T29)</f>
        <v>429554</v>
      </c>
      <c r="U14" s="11">
        <f t="shared" si="3"/>
        <v>4043587.694</v>
      </c>
    </row>
    <row r="15" spans="1:21" ht="18" customHeight="1">
      <c r="A15" s="88"/>
      <c r="B15" s="2" t="s">
        <v>53</v>
      </c>
      <c r="C15" s="84">
        <v>63379.176</v>
      </c>
      <c r="D15" s="85"/>
      <c r="E15" s="84">
        <v>50043.1</v>
      </c>
      <c r="F15" s="85"/>
      <c r="G15" s="7"/>
      <c r="H15" s="7"/>
      <c r="I15" s="7"/>
      <c r="J15" s="84">
        <v>25000</v>
      </c>
      <c r="K15" s="85"/>
      <c r="L15" s="84">
        <v>1000</v>
      </c>
      <c r="M15" s="85"/>
      <c r="N15" s="84">
        <v>18128</v>
      </c>
      <c r="O15" s="85"/>
      <c r="P15" s="86"/>
      <c r="Q15" s="87"/>
      <c r="R15" s="11">
        <f t="shared" si="1"/>
        <v>94171.1</v>
      </c>
      <c r="S15" s="11">
        <f t="shared" si="2"/>
        <v>157550.276</v>
      </c>
      <c r="T15" s="7">
        <v>50000</v>
      </c>
      <c r="U15" s="11">
        <f t="shared" si="3"/>
        <v>207550.276</v>
      </c>
    </row>
    <row r="16" spans="1:21" ht="18" customHeight="1">
      <c r="A16" s="89"/>
      <c r="B16" s="2" t="s">
        <v>66</v>
      </c>
      <c r="C16" s="84">
        <v>123240</v>
      </c>
      <c r="D16" s="85"/>
      <c r="E16" s="84">
        <v>55335</v>
      </c>
      <c r="F16" s="85"/>
      <c r="G16" s="7"/>
      <c r="H16" s="7"/>
      <c r="I16" s="7"/>
      <c r="J16" s="84">
        <v>25000</v>
      </c>
      <c r="K16" s="85"/>
      <c r="L16" s="84">
        <v>1546703</v>
      </c>
      <c r="M16" s="85"/>
      <c r="N16" s="84">
        <v>18150</v>
      </c>
      <c r="O16" s="85"/>
      <c r="P16" s="86"/>
      <c r="Q16" s="87"/>
      <c r="R16" s="11">
        <f t="shared" si="1"/>
        <v>1645188</v>
      </c>
      <c r="S16" s="11">
        <f t="shared" si="2"/>
        <v>1768428</v>
      </c>
      <c r="T16" s="7">
        <v>88554</v>
      </c>
      <c r="U16" s="11">
        <f t="shared" si="3"/>
        <v>1856982</v>
      </c>
    </row>
    <row r="17" spans="1:21" ht="18" customHeight="1">
      <c r="A17" s="89"/>
      <c r="B17" s="2" t="s">
        <v>70</v>
      </c>
      <c r="C17" s="84">
        <v>11543.732</v>
      </c>
      <c r="D17" s="85"/>
      <c r="E17" s="84">
        <v>3870</v>
      </c>
      <c r="F17" s="85"/>
      <c r="G17" s="7"/>
      <c r="H17" s="7"/>
      <c r="I17" s="7"/>
      <c r="J17" s="84"/>
      <c r="K17" s="85"/>
      <c r="L17" s="84">
        <v>335</v>
      </c>
      <c r="M17" s="85"/>
      <c r="N17" s="84">
        <v>2410</v>
      </c>
      <c r="O17" s="85"/>
      <c r="P17" s="86"/>
      <c r="Q17" s="87"/>
      <c r="R17" s="11">
        <f t="shared" si="1"/>
        <v>6615</v>
      </c>
      <c r="S17" s="11">
        <f t="shared" si="2"/>
        <v>18158.732</v>
      </c>
      <c r="T17" s="7">
        <v>10000</v>
      </c>
      <c r="U17" s="11">
        <f t="shared" si="3"/>
        <v>28158.732</v>
      </c>
    </row>
    <row r="18" spans="1:21" ht="18" customHeight="1">
      <c r="A18" s="89"/>
      <c r="B18" s="2" t="s">
        <v>71</v>
      </c>
      <c r="C18" s="84">
        <v>1341.08</v>
      </c>
      <c r="D18" s="85"/>
      <c r="E18" s="84">
        <v>807.75</v>
      </c>
      <c r="F18" s="85"/>
      <c r="G18" s="7"/>
      <c r="H18" s="7"/>
      <c r="I18" s="7"/>
      <c r="J18" s="84">
        <v>5</v>
      </c>
      <c r="K18" s="85"/>
      <c r="L18" s="84">
        <v>10</v>
      </c>
      <c r="M18" s="85"/>
      <c r="N18" s="84">
        <v>403</v>
      </c>
      <c r="O18" s="85"/>
      <c r="P18" s="86"/>
      <c r="Q18" s="87"/>
      <c r="R18" s="11">
        <f t="shared" si="1"/>
        <v>1225.75</v>
      </c>
      <c r="S18" s="11">
        <f t="shared" si="2"/>
        <v>2566.83</v>
      </c>
      <c r="T18" s="7">
        <v>2000</v>
      </c>
      <c r="U18" s="11">
        <f t="shared" si="3"/>
        <v>4566.83</v>
      </c>
    </row>
    <row r="19" spans="1:21" ht="18" customHeight="1">
      <c r="A19" s="89"/>
      <c r="B19" s="2" t="s">
        <v>72</v>
      </c>
      <c r="C19" s="84">
        <v>47406.78</v>
      </c>
      <c r="D19" s="85"/>
      <c r="E19" s="84">
        <v>106083</v>
      </c>
      <c r="F19" s="85"/>
      <c r="G19" s="7"/>
      <c r="H19" s="7"/>
      <c r="I19" s="7">
        <v>1050</v>
      </c>
      <c r="J19" s="84">
        <v>3000</v>
      </c>
      <c r="K19" s="85"/>
      <c r="L19" s="84">
        <v>250370</v>
      </c>
      <c r="M19" s="85"/>
      <c r="N19" s="84">
        <v>9980</v>
      </c>
      <c r="O19" s="85"/>
      <c r="P19" s="86"/>
      <c r="Q19" s="87"/>
      <c r="R19" s="11">
        <f t="shared" si="1"/>
        <v>370483</v>
      </c>
      <c r="S19" s="11">
        <f t="shared" si="2"/>
        <v>417889.78</v>
      </c>
      <c r="T19" s="7">
        <v>25000</v>
      </c>
      <c r="U19" s="11">
        <f t="shared" si="3"/>
        <v>442889.78</v>
      </c>
    </row>
    <row r="20" spans="1:21" ht="18" customHeight="1">
      <c r="A20" s="89"/>
      <c r="B20" s="2" t="s">
        <v>83</v>
      </c>
      <c r="C20" s="84">
        <v>1391.068</v>
      </c>
      <c r="D20" s="85"/>
      <c r="E20" s="84">
        <v>616</v>
      </c>
      <c r="F20" s="85"/>
      <c r="G20" s="7"/>
      <c r="H20" s="7"/>
      <c r="I20" s="7"/>
      <c r="J20" s="84"/>
      <c r="K20" s="85"/>
      <c r="L20" s="84">
        <v>18</v>
      </c>
      <c r="M20" s="85"/>
      <c r="N20" s="84">
        <v>382</v>
      </c>
      <c r="O20" s="85"/>
      <c r="P20" s="86"/>
      <c r="Q20" s="87"/>
      <c r="R20" s="11">
        <f t="shared" si="1"/>
        <v>1016</v>
      </c>
      <c r="S20" s="11">
        <f t="shared" si="2"/>
        <v>2407.068</v>
      </c>
      <c r="T20" s="7"/>
      <c r="U20" s="11">
        <f t="shared" si="3"/>
        <v>2407.068</v>
      </c>
    </row>
    <row r="21" spans="1:21" ht="18" customHeight="1">
      <c r="A21" s="89"/>
      <c r="B21" s="2" t="s">
        <v>76</v>
      </c>
      <c r="C21" s="84">
        <v>148262</v>
      </c>
      <c r="D21" s="85"/>
      <c r="E21" s="84">
        <v>133550</v>
      </c>
      <c r="F21" s="85"/>
      <c r="G21" s="7"/>
      <c r="H21" s="7"/>
      <c r="I21" s="7">
        <v>1580</v>
      </c>
      <c r="J21" s="84">
        <v>16000</v>
      </c>
      <c r="K21" s="85"/>
      <c r="L21" s="84">
        <v>6050</v>
      </c>
      <c r="M21" s="85"/>
      <c r="N21" s="84">
        <v>84300</v>
      </c>
      <c r="O21" s="85"/>
      <c r="P21" s="86"/>
      <c r="Q21" s="87"/>
      <c r="R21" s="11">
        <f t="shared" si="1"/>
        <v>241480</v>
      </c>
      <c r="S21" s="11">
        <f t="shared" si="2"/>
        <v>389742</v>
      </c>
      <c r="T21" s="7">
        <v>181000</v>
      </c>
      <c r="U21" s="11">
        <f t="shared" si="3"/>
        <v>570742</v>
      </c>
    </row>
    <row r="22" spans="1:21" ht="18" customHeight="1">
      <c r="A22" s="89"/>
      <c r="B22" s="2" t="s">
        <v>84</v>
      </c>
      <c r="C22" s="84">
        <v>2285.121</v>
      </c>
      <c r="D22" s="85"/>
      <c r="E22" s="84">
        <v>1319</v>
      </c>
      <c r="F22" s="85"/>
      <c r="G22" s="7"/>
      <c r="H22" s="7"/>
      <c r="I22" s="7"/>
      <c r="J22" s="84"/>
      <c r="K22" s="85"/>
      <c r="L22" s="84">
        <v>10</v>
      </c>
      <c r="M22" s="85"/>
      <c r="N22" s="84">
        <v>930</v>
      </c>
      <c r="O22" s="85"/>
      <c r="P22" s="86"/>
      <c r="Q22" s="87"/>
      <c r="R22" s="11">
        <f t="shared" si="1"/>
        <v>2259</v>
      </c>
      <c r="S22" s="11">
        <f t="shared" si="2"/>
        <v>4544.121</v>
      </c>
      <c r="T22" s="7"/>
      <c r="U22" s="11">
        <f t="shared" si="3"/>
        <v>4544.121</v>
      </c>
    </row>
    <row r="23" spans="1:21" ht="18" customHeight="1">
      <c r="A23" s="89"/>
      <c r="B23" s="2" t="s">
        <v>77</v>
      </c>
      <c r="C23" s="84">
        <v>3406.142</v>
      </c>
      <c r="D23" s="85"/>
      <c r="E23" s="84">
        <v>5694.5</v>
      </c>
      <c r="F23" s="85"/>
      <c r="G23" s="7"/>
      <c r="H23" s="7"/>
      <c r="I23" s="7"/>
      <c r="J23" s="84">
        <v>200</v>
      </c>
      <c r="K23" s="85"/>
      <c r="L23" s="84">
        <v>560</v>
      </c>
      <c r="M23" s="85"/>
      <c r="N23" s="84">
        <v>2885</v>
      </c>
      <c r="O23" s="85"/>
      <c r="P23" s="86"/>
      <c r="Q23" s="87"/>
      <c r="R23" s="11">
        <f t="shared" si="1"/>
        <v>9339.5</v>
      </c>
      <c r="S23" s="11">
        <f t="shared" si="2"/>
        <v>12745.642</v>
      </c>
      <c r="T23" s="7">
        <v>22000</v>
      </c>
      <c r="U23" s="11">
        <f t="shared" si="3"/>
        <v>34745.642</v>
      </c>
    </row>
    <row r="24" spans="1:21" ht="18" customHeight="1">
      <c r="A24" s="16"/>
      <c r="B24" s="2" t="s">
        <v>85</v>
      </c>
      <c r="C24" s="84">
        <v>912.496</v>
      </c>
      <c r="D24" s="85"/>
      <c r="E24" s="84">
        <v>226.75</v>
      </c>
      <c r="F24" s="85"/>
      <c r="G24" s="7"/>
      <c r="H24" s="7"/>
      <c r="I24" s="7"/>
      <c r="J24" s="84"/>
      <c r="K24" s="85"/>
      <c r="L24" s="84">
        <v>5</v>
      </c>
      <c r="M24" s="85"/>
      <c r="N24" s="84">
        <v>100</v>
      </c>
      <c r="O24" s="85"/>
      <c r="P24" s="86"/>
      <c r="Q24" s="87"/>
      <c r="R24" s="11">
        <f t="shared" si="1"/>
        <v>331.75</v>
      </c>
      <c r="S24" s="11">
        <f t="shared" si="2"/>
        <v>1244.246</v>
      </c>
      <c r="T24" s="7"/>
      <c r="U24" s="11">
        <f t="shared" si="3"/>
        <v>1244.246</v>
      </c>
    </row>
    <row r="25" spans="1:21" ht="18" customHeight="1">
      <c r="A25" s="16"/>
      <c r="B25" s="2" t="s">
        <v>78</v>
      </c>
      <c r="C25" s="84">
        <v>54843.756</v>
      </c>
      <c r="D25" s="85"/>
      <c r="E25" s="84">
        <v>7135</v>
      </c>
      <c r="F25" s="85"/>
      <c r="G25" s="7"/>
      <c r="H25" s="7"/>
      <c r="I25" s="7"/>
      <c r="J25" s="84"/>
      <c r="K25" s="85"/>
      <c r="L25" s="84">
        <v>8000</v>
      </c>
      <c r="M25" s="85"/>
      <c r="N25" s="84">
        <v>4000</v>
      </c>
      <c r="O25" s="85"/>
      <c r="P25" s="86"/>
      <c r="Q25" s="87"/>
      <c r="R25" s="11">
        <f t="shared" si="1"/>
        <v>19135</v>
      </c>
      <c r="S25" s="11">
        <f t="shared" si="2"/>
        <v>73978.756</v>
      </c>
      <c r="T25" s="7"/>
      <c r="U25" s="11">
        <f t="shared" si="3"/>
        <v>73978.756</v>
      </c>
    </row>
    <row r="26" spans="1:21" ht="18" customHeight="1">
      <c r="A26" s="16"/>
      <c r="B26" s="2" t="s">
        <v>79</v>
      </c>
      <c r="C26" s="84">
        <v>160095</v>
      </c>
      <c r="D26" s="85"/>
      <c r="E26" s="84">
        <v>88410</v>
      </c>
      <c r="F26" s="85"/>
      <c r="G26" s="7"/>
      <c r="H26" s="7"/>
      <c r="I26" s="7"/>
      <c r="J26" s="84"/>
      <c r="K26" s="85"/>
      <c r="L26" s="84">
        <v>172.5</v>
      </c>
      <c r="M26" s="85"/>
      <c r="N26" s="84">
        <v>106310</v>
      </c>
      <c r="O26" s="85"/>
      <c r="P26" s="86"/>
      <c r="Q26" s="87"/>
      <c r="R26" s="11">
        <f t="shared" si="1"/>
        <v>194892.5</v>
      </c>
      <c r="S26" s="11">
        <f t="shared" si="2"/>
        <v>354987.5</v>
      </c>
      <c r="T26" s="7">
        <v>50000</v>
      </c>
      <c r="U26" s="11">
        <f t="shared" si="3"/>
        <v>404987.5</v>
      </c>
    </row>
    <row r="27" spans="1:21" ht="18" customHeight="1">
      <c r="A27" s="16"/>
      <c r="B27" s="2" t="s">
        <v>80</v>
      </c>
      <c r="C27" s="84">
        <v>153689</v>
      </c>
      <c r="D27" s="85"/>
      <c r="E27" s="84">
        <v>84235</v>
      </c>
      <c r="F27" s="85"/>
      <c r="G27" s="7"/>
      <c r="H27" s="7"/>
      <c r="I27" s="7"/>
      <c r="J27" s="84"/>
      <c r="K27" s="85"/>
      <c r="L27" s="84">
        <v>37000</v>
      </c>
      <c r="M27" s="85"/>
      <c r="N27" s="84">
        <v>16600</v>
      </c>
      <c r="O27" s="85"/>
      <c r="P27" s="86"/>
      <c r="Q27" s="87"/>
      <c r="R27" s="11">
        <f t="shared" si="1"/>
        <v>137835</v>
      </c>
      <c r="S27" s="11">
        <f t="shared" si="2"/>
        <v>291524</v>
      </c>
      <c r="T27" s="7"/>
      <c r="U27" s="11">
        <f t="shared" si="3"/>
        <v>291524</v>
      </c>
    </row>
    <row r="28" spans="1:21" ht="18" customHeight="1">
      <c r="A28" s="16"/>
      <c r="B28" s="2" t="s">
        <v>81</v>
      </c>
      <c r="C28" s="84">
        <v>14363.232</v>
      </c>
      <c r="D28" s="85"/>
      <c r="E28" s="84">
        <v>31200.624</v>
      </c>
      <c r="F28" s="85"/>
      <c r="G28" s="7"/>
      <c r="H28" s="7"/>
      <c r="I28" s="7"/>
      <c r="J28" s="84"/>
      <c r="K28" s="85"/>
      <c r="L28" s="84">
        <v>75</v>
      </c>
      <c r="M28" s="85"/>
      <c r="N28" s="84">
        <v>24100</v>
      </c>
      <c r="O28" s="85"/>
      <c r="P28" s="86"/>
      <c r="Q28" s="87"/>
      <c r="R28" s="11">
        <f t="shared" si="1"/>
        <v>55375.623999999996</v>
      </c>
      <c r="S28" s="11">
        <f t="shared" si="2"/>
        <v>69738.856</v>
      </c>
      <c r="T28" s="7">
        <v>1000</v>
      </c>
      <c r="U28" s="11">
        <f t="shared" si="3"/>
        <v>70738.856</v>
      </c>
    </row>
    <row r="29" spans="1:21" ht="18" customHeight="1">
      <c r="A29" s="16"/>
      <c r="B29" s="2" t="s">
        <v>82</v>
      </c>
      <c r="C29" s="84">
        <v>33027.887</v>
      </c>
      <c r="D29" s="85"/>
      <c r="E29" s="84">
        <v>8750</v>
      </c>
      <c r="F29" s="85"/>
      <c r="G29" s="7"/>
      <c r="H29" s="7"/>
      <c r="I29" s="7"/>
      <c r="J29" s="84">
        <v>2000</v>
      </c>
      <c r="K29" s="85"/>
      <c r="L29" s="84">
        <v>1150</v>
      </c>
      <c r="M29" s="85"/>
      <c r="N29" s="84">
        <v>3600</v>
      </c>
      <c r="O29" s="85"/>
      <c r="P29" s="86"/>
      <c r="Q29" s="87"/>
      <c r="R29" s="11">
        <f t="shared" si="1"/>
        <v>15500</v>
      </c>
      <c r="S29" s="11">
        <f t="shared" si="2"/>
        <v>48527.887</v>
      </c>
      <c r="T29" s="7"/>
      <c r="U29" s="11">
        <f t="shared" si="3"/>
        <v>48527.887</v>
      </c>
    </row>
    <row r="30" spans="1:21" ht="18" customHeight="1">
      <c r="A30" s="1">
        <v>4</v>
      </c>
      <c r="B30" s="2" t="s">
        <v>23</v>
      </c>
      <c r="C30" s="84">
        <v>446009.155</v>
      </c>
      <c r="D30" s="85"/>
      <c r="E30" s="84">
        <v>402375</v>
      </c>
      <c r="F30" s="85"/>
      <c r="G30" s="7"/>
      <c r="H30" s="7"/>
      <c r="I30" s="7"/>
      <c r="J30" s="84"/>
      <c r="K30" s="85"/>
      <c r="L30" s="84">
        <v>49710</v>
      </c>
      <c r="M30" s="85"/>
      <c r="N30" s="84">
        <v>51013</v>
      </c>
      <c r="O30" s="85"/>
      <c r="P30" s="86"/>
      <c r="Q30" s="87"/>
      <c r="R30" s="11">
        <f t="shared" si="1"/>
        <v>503098</v>
      </c>
      <c r="S30" s="11">
        <f t="shared" si="2"/>
        <v>949107.155</v>
      </c>
      <c r="T30" s="7">
        <v>121750</v>
      </c>
      <c r="U30" s="11">
        <f t="shared" si="3"/>
        <v>1070857.155</v>
      </c>
    </row>
    <row r="31" spans="1:21" ht="18" customHeight="1">
      <c r="A31" s="12">
        <v>5</v>
      </c>
      <c r="B31" s="13" t="s">
        <v>65</v>
      </c>
      <c r="C31" s="80">
        <f>SUM(C32:C33)</f>
        <v>116940.695</v>
      </c>
      <c r="D31" s="81"/>
      <c r="E31" s="80">
        <f aca="true" t="shared" si="5" ref="E31:P31">SUM(E32:E33)</f>
        <v>115245.58</v>
      </c>
      <c r="F31" s="81"/>
      <c r="G31" s="11">
        <f t="shared" si="5"/>
        <v>772055</v>
      </c>
      <c r="H31" s="11">
        <f t="shared" si="5"/>
        <v>684869.129</v>
      </c>
      <c r="I31" s="11">
        <f t="shared" si="5"/>
        <v>2561200.561</v>
      </c>
      <c r="J31" s="80">
        <f t="shared" si="5"/>
        <v>253000</v>
      </c>
      <c r="K31" s="81"/>
      <c r="L31" s="80">
        <f t="shared" si="5"/>
        <v>8013050</v>
      </c>
      <c r="M31" s="81"/>
      <c r="N31" s="80">
        <f t="shared" si="5"/>
        <v>97186</v>
      </c>
      <c r="O31" s="81"/>
      <c r="P31" s="80">
        <f t="shared" si="5"/>
        <v>4851000</v>
      </c>
      <c r="Q31" s="81"/>
      <c r="R31" s="11">
        <f t="shared" si="1"/>
        <v>17347606.27</v>
      </c>
      <c r="S31" s="11">
        <f t="shared" si="2"/>
        <v>17464546.965</v>
      </c>
      <c r="T31" s="11">
        <f>SUM(T32:T33)</f>
        <v>1405000</v>
      </c>
      <c r="U31" s="11">
        <f t="shared" si="3"/>
        <v>18869546.965</v>
      </c>
    </row>
    <row r="32" spans="1:21" ht="18" customHeight="1">
      <c r="A32" s="88"/>
      <c r="B32" s="2" t="s">
        <v>54</v>
      </c>
      <c r="C32" s="84">
        <v>116940.695</v>
      </c>
      <c r="D32" s="85"/>
      <c r="E32" s="84">
        <v>50527.58</v>
      </c>
      <c r="F32" s="85"/>
      <c r="G32" s="7"/>
      <c r="H32" s="7"/>
      <c r="I32" s="7"/>
      <c r="J32" s="84"/>
      <c r="K32" s="85"/>
      <c r="L32" s="84">
        <v>1894</v>
      </c>
      <c r="M32" s="85"/>
      <c r="N32" s="84">
        <v>97186</v>
      </c>
      <c r="O32" s="85"/>
      <c r="P32" s="86"/>
      <c r="Q32" s="87"/>
      <c r="R32" s="11">
        <f t="shared" si="1"/>
        <v>149607.58000000002</v>
      </c>
      <c r="S32" s="11">
        <f t="shared" si="2"/>
        <v>266548.275</v>
      </c>
      <c r="T32" s="7">
        <v>40000</v>
      </c>
      <c r="U32" s="11">
        <f t="shared" si="3"/>
        <v>306548.275</v>
      </c>
    </row>
    <row r="33" spans="1:21" ht="18" customHeight="1">
      <c r="A33" s="90"/>
      <c r="B33" s="2" t="s">
        <v>55</v>
      </c>
      <c r="C33" s="86"/>
      <c r="D33" s="87"/>
      <c r="E33" s="84">
        <v>64718</v>
      </c>
      <c r="F33" s="85"/>
      <c r="G33" s="7">
        <v>772055</v>
      </c>
      <c r="H33" s="7">
        <v>684869.129</v>
      </c>
      <c r="I33" s="7">
        <v>2561200.561</v>
      </c>
      <c r="J33" s="84">
        <v>253000</v>
      </c>
      <c r="K33" s="85"/>
      <c r="L33" s="84">
        <v>8011156</v>
      </c>
      <c r="M33" s="85"/>
      <c r="N33" s="86"/>
      <c r="O33" s="87"/>
      <c r="P33" s="84">
        <v>4851000</v>
      </c>
      <c r="Q33" s="85"/>
      <c r="R33" s="11">
        <f t="shared" si="1"/>
        <v>17197998.69</v>
      </c>
      <c r="S33" s="11">
        <f t="shared" si="2"/>
        <v>17197998.69</v>
      </c>
      <c r="T33" s="7">
        <v>1365000</v>
      </c>
      <c r="U33" s="11">
        <f t="shared" si="3"/>
        <v>18562998.69</v>
      </c>
    </row>
    <row r="34" spans="1:21" ht="18" customHeight="1">
      <c r="A34" s="1">
        <v>6</v>
      </c>
      <c r="B34" s="2" t="s">
        <v>24</v>
      </c>
      <c r="C34" s="84">
        <v>5965078.275</v>
      </c>
      <c r="D34" s="85"/>
      <c r="E34" s="84">
        <v>1956826.44</v>
      </c>
      <c r="F34" s="85"/>
      <c r="G34" s="7"/>
      <c r="H34" s="7"/>
      <c r="I34" s="7"/>
      <c r="J34" s="84"/>
      <c r="K34" s="85"/>
      <c r="L34" s="84">
        <v>69000</v>
      </c>
      <c r="M34" s="85"/>
      <c r="N34" s="84">
        <v>1345830.6</v>
      </c>
      <c r="O34" s="85"/>
      <c r="P34" s="86"/>
      <c r="Q34" s="87"/>
      <c r="R34" s="11">
        <f t="shared" si="1"/>
        <v>3371657.04</v>
      </c>
      <c r="S34" s="11">
        <f t="shared" si="2"/>
        <v>9336735.315</v>
      </c>
      <c r="T34" s="7">
        <v>750000</v>
      </c>
      <c r="U34" s="11">
        <f t="shared" si="3"/>
        <v>10086735.315</v>
      </c>
    </row>
    <row r="35" spans="1:21" ht="18" customHeight="1">
      <c r="A35" s="1">
        <v>7</v>
      </c>
      <c r="B35" s="2" t="s">
        <v>25</v>
      </c>
      <c r="C35" s="84">
        <v>127065</v>
      </c>
      <c r="D35" s="85"/>
      <c r="E35" s="84">
        <v>37542</v>
      </c>
      <c r="F35" s="85"/>
      <c r="G35" s="7"/>
      <c r="H35" s="7"/>
      <c r="I35" s="7"/>
      <c r="J35" s="84">
        <v>1512000</v>
      </c>
      <c r="K35" s="85"/>
      <c r="L35" s="84">
        <v>3643</v>
      </c>
      <c r="M35" s="85"/>
      <c r="N35" s="84">
        <v>11747</v>
      </c>
      <c r="O35" s="85"/>
      <c r="P35" s="84">
        <v>2600</v>
      </c>
      <c r="Q35" s="85"/>
      <c r="R35" s="11">
        <f t="shared" si="1"/>
        <v>1567532</v>
      </c>
      <c r="S35" s="11">
        <f t="shared" si="2"/>
        <v>1694597</v>
      </c>
      <c r="T35" s="7">
        <v>35250</v>
      </c>
      <c r="U35" s="11">
        <f t="shared" si="3"/>
        <v>1729847</v>
      </c>
    </row>
    <row r="36" spans="1:21" ht="18" customHeight="1">
      <c r="A36" s="1">
        <v>8</v>
      </c>
      <c r="B36" s="2" t="s">
        <v>26</v>
      </c>
      <c r="C36" s="84">
        <v>2591459.229</v>
      </c>
      <c r="D36" s="85"/>
      <c r="E36" s="84">
        <v>4732597.06</v>
      </c>
      <c r="F36" s="85"/>
      <c r="G36" s="7"/>
      <c r="H36" s="7">
        <v>3750</v>
      </c>
      <c r="I36" s="7"/>
      <c r="J36" s="84"/>
      <c r="K36" s="85"/>
      <c r="L36" s="84">
        <v>49648</v>
      </c>
      <c r="M36" s="85"/>
      <c r="N36" s="84">
        <v>632175.627</v>
      </c>
      <c r="O36" s="85"/>
      <c r="P36" s="86"/>
      <c r="Q36" s="87"/>
      <c r="R36" s="11">
        <f t="shared" si="1"/>
        <v>5418170.687</v>
      </c>
      <c r="S36" s="11">
        <f t="shared" si="2"/>
        <v>8009629.915999999</v>
      </c>
      <c r="T36" s="7">
        <v>554000</v>
      </c>
      <c r="U36" s="11">
        <f t="shared" si="3"/>
        <v>8563629.916</v>
      </c>
    </row>
    <row r="37" spans="1:21" ht="18" customHeight="1">
      <c r="A37" s="1">
        <v>9</v>
      </c>
      <c r="B37" s="2" t="s">
        <v>27</v>
      </c>
      <c r="C37" s="84">
        <v>4053782.49</v>
      </c>
      <c r="D37" s="85"/>
      <c r="E37" s="84">
        <v>5867544.48</v>
      </c>
      <c r="F37" s="85"/>
      <c r="G37" s="7"/>
      <c r="H37" s="7">
        <v>15278.034</v>
      </c>
      <c r="I37" s="7"/>
      <c r="J37" s="84"/>
      <c r="K37" s="85"/>
      <c r="L37" s="84">
        <v>902853.6</v>
      </c>
      <c r="M37" s="85"/>
      <c r="N37" s="84">
        <v>11015690.55</v>
      </c>
      <c r="O37" s="85"/>
      <c r="P37" s="86"/>
      <c r="Q37" s="87"/>
      <c r="R37" s="11">
        <f t="shared" si="1"/>
        <v>17801366.664</v>
      </c>
      <c r="S37" s="11">
        <f t="shared" si="2"/>
        <v>21855149.154</v>
      </c>
      <c r="T37" s="7">
        <v>370000</v>
      </c>
      <c r="U37" s="11">
        <f t="shared" si="3"/>
        <v>22225149.154</v>
      </c>
    </row>
    <row r="38" spans="1:21" ht="18" customHeight="1">
      <c r="A38" s="1">
        <v>10</v>
      </c>
      <c r="B38" s="2" t="s">
        <v>28</v>
      </c>
      <c r="C38" s="84">
        <v>241549.863</v>
      </c>
      <c r="D38" s="85"/>
      <c r="E38" s="84">
        <v>129325</v>
      </c>
      <c r="F38" s="85"/>
      <c r="G38" s="7"/>
      <c r="H38" s="7"/>
      <c r="I38" s="7"/>
      <c r="J38" s="84"/>
      <c r="K38" s="85"/>
      <c r="L38" s="84">
        <v>597.5</v>
      </c>
      <c r="M38" s="85"/>
      <c r="N38" s="84">
        <v>22460</v>
      </c>
      <c r="O38" s="85"/>
      <c r="P38" s="86"/>
      <c r="Q38" s="87"/>
      <c r="R38" s="11">
        <f t="shared" si="1"/>
        <v>152382.5</v>
      </c>
      <c r="S38" s="11">
        <f t="shared" si="2"/>
        <v>393932.363</v>
      </c>
      <c r="T38" s="7">
        <v>26250</v>
      </c>
      <c r="U38" s="11">
        <f t="shared" si="3"/>
        <v>420182.363</v>
      </c>
    </row>
    <row r="39" spans="1:20" ht="18" customHeight="1">
      <c r="A39" s="56"/>
      <c r="B39" s="57"/>
      <c r="C39" s="56"/>
      <c r="D39" s="56"/>
      <c r="E39" s="56"/>
      <c r="F39" s="56"/>
      <c r="G39" s="58"/>
      <c r="H39" s="58"/>
      <c r="I39" s="58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</row>
    <row r="40" spans="1:21" ht="18" customHeight="1">
      <c r="A40" s="59"/>
      <c r="B40" s="60"/>
      <c r="C40" s="59"/>
      <c r="D40" s="59"/>
      <c r="E40" s="59"/>
      <c r="F40" s="59"/>
      <c r="G40" s="61"/>
      <c r="H40" s="61"/>
      <c r="I40" s="61"/>
      <c r="J40" s="59"/>
      <c r="K40" s="59"/>
      <c r="L40" s="59"/>
      <c r="M40" s="59"/>
      <c r="N40" s="59"/>
      <c r="O40" s="59"/>
      <c r="P40" s="61"/>
      <c r="Q40" s="61"/>
      <c r="R40" s="61"/>
      <c r="S40" s="61"/>
      <c r="T40" s="61"/>
      <c r="U40" s="63">
        <v>47</v>
      </c>
    </row>
    <row r="41" spans="1:21" ht="18" customHeight="1">
      <c r="A41" s="97" t="s">
        <v>0</v>
      </c>
      <c r="B41" s="99" t="s">
        <v>60</v>
      </c>
      <c r="C41" s="93" t="s">
        <v>1</v>
      </c>
      <c r="D41" s="94"/>
      <c r="E41" s="93" t="s">
        <v>3</v>
      </c>
      <c r="F41" s="94"/>
      <c r="G41" s="95" t="s">
        <v>5</v>
      </c>
      <c r="H41" s="95" t="s">
        <v>6</v>
      </c>
      <c r="I41" s="95" t="s">
        <v>7</v>
      </c>
      <c r="J41" s="93" t="s">
        <v>8</v>
      </c>
      <c r="K41" s="94"/>
      <c r="L41" s="93" t="s">
        <v>10</v>
      </c>
      <c r="M41" s="94"/>
      <c r="N41" s="93" t="s">
        <v>12</v>
      </c>
      <c r="O41" s="94"/>
      <c r="P41" s="93" t="s">
        <v>15</v>
      </c>
      <c r="Q41" s="94"/>
      <c r="R41" s="9" t="s">
        <v>14</v>
      </c>
      <c r="S41" s="9" t="s">
        <v>17</v>
      </c>
      <c r="T41" s="9" t="s">
        <v>19</v>
      </c>
      <c r="U41" s="95" t="s">
        <v>21</v>
      </c>
    </row>
    <row r="42" spans="1:21" ht="18" customHeight="1">
      <c r="A42" s="98"/>
      <c r="B42" s="100"/>
      <c r="C42" s="91" t="s">
        <v>2</v>
      </c>
      <c r="D42" s="92"/>
      <c r="E42" s="91" t="s">
        <v>4</v>
      </c>
      <c r="F42" s="92"/>
      <c r="G42" s="96"/>
      <c r="H42" s="96"/>
      <c r="I42" s="96"/>
      <c r="J42" s="91" t="s">
        <v>9</v>
      </c>
      <c r="K42" s="92"/>
      <c r="L42" s="91" t="s">
        <v>11</v>
      </c>
      <c r="M42" s="92"/>
      <c r="N42" s="91" t="s">
        <v>13</v>
      </c>
      <c r="O42" s="92"/>
      <c r="P42" s="91" t="s">
        <v>16</v>
      </c>
      <c r="Q42" s="92"/>
      <c r="R42" s="10" t="s">
        <v>51</v>
      </c>
      <c r="S42" s="10" t="s">
        <v>18</v>
      </c>
      <c r="T42" s="10" t="s">
        <v>20</v>
      </c>
      <c r="U42" s="96"/>
    </row>
    <row r="43" spans="1:21" ht="18" customHeight="1">
      <c r="A43" s="1">
        <v>11</v>
      </c>
      <c r="B43" s="2" t="s">
        <v>29</v>
      </c>
      <c r="C43" s="84">
        <v>5203897.523</v>
      </c>
      <c r="D43" s="85"/>
      <c r="E43" s="84">
        <v>543878.194</v>
      </c>
      <c r="F43" s="85"/>
      <c r="G43" s="7"/>
      <c r="H43" s="7">
        <v>3367.71</v>
      </c>
      <c r="I43" s="7">
        <v>800</v>
      </c>
      <c r="J43" s="84"/>
      <c r="K43" s="85"/>
      <c r="L43" s="84">
        <v>12821</v>
      </c>
      <c r="M43" s="85"/>
      <c r="N43" s="84">
        <v>71466.75</v>
      </c>
      <c r="O43" s="85"/>
      <c r="P43" s="86"/>
      <c r="Q43" s="87"/>
      <c r="R43" s="11">
        <f>E43+G43+H43+I43+J43+L43+N43+P43</f>
        <v>632333.654</v>
      </c>
      <c r="S43" s="11">
        <f>C43+E43+G43+H43+I43+J43+L43+N43+P43</f>
        <v>5836231.177</v>
      </c>
      <c r="T43" s="7">
        <v>300000</v>
      </c>
      <c r="U43" s="11">
        <f aca="true" t="shared" si="6" ref="U43:U69">S43+T43</f>
        <v>6136231.177</v>
      </c>
    </row>
    <row r="44" spans="1:21" ht="18" customHeight="1">
      <c r="A44" s="1">
        <v>12</v>
      </c>
      <c r="B44" s="2" t="s">
        <v>30</v>
      </c>
      <c r="C44" s="84">
        <v>100027.322</v>
      </c>
      <c r="D44" s="85"/>
      <c r="E44" s="84">
        <v>37674</v>
      </c>
      <c r="F44" s="85"/>
      <c r="G44" s="7"/>
      <c r="H44" s="7"/>
      <c r="I44" s="7"/>
      <c r="J44" s="84"/>
      <c r="K44" s="85"/>
      <c r="L44" s="84">
        <v>27416</v>
      </c>
      <c r="M44" s="85"/>
      <c r="N44" s="84">
        <v>11140</v>
      </c>
      <c r="O44" s="85"/>
      <c r="P44" s="86"/>
      <c r="Q44" s="87"/>
      <c r="R44" s="11">
        <f aca="true" t="shared" si="7" ref="R44:R68">E44+G44+H44+I44+J44+L44+N44+P44</f>
        <v>76230</v>
      </c>
      <c r="S44" s="11">
        <f aca="true" t="shared" si="8" ref="S44:S68">C44+E44+G44+H44+I44+J44+L44+N44+P44</f>
        <v>176257.322</v>
      </c>
      <c r="T44" s="7">
        <v>566450</v>
      </c>
      <c r="U44" s="11">
        <f t="shared" si="6"/>
        <v>742707.3219999999</v>
      </c>
    </row>
    <row r="45" spans="1:21" ht="18" customHeight="1">
      <c r="A45" s="1">
        <v>13</v>
      </c>
      <c r="B45" s="2" t="s">
        <v>31</v>
      </c>
      <c r="C45" s="84">
        <v>56148.387</v>
      </c>
      <c r="D45" s="85"/>
      <c r="E45" s="84">
        <v>32001</v>
      </c>
      <c r="F45" s="85"/>
      <c r="G45" s="7"/>
      <c r="H45" s="7">
        <v>51622.266</v>
      </c>
      <c r="I45" s="7"/>
      <c r="J45" s="84">
        <v>10997000</v>
      </c>
      <c r="K45" s="85"/>
      <c r="L45" s="84">
        <v>695</v>
      </c>
      <c r="M45" s="85"/>
      <c r="N45" s="84">
        <v>6270</v>
      </c>
      <c r="O45" s="85"/>
      <c r="P45" s="86"/>
      <c r="Q45" s="87"/>
      <c r="R45" s="11">
        <f t="shared" si="7"/>
        <v>11087588.266</v>
      </c>
      <c r="S45" s="11">
        <f t="shared" si="8"/>
        <v>11143736.653</v>
      </c>
      <c r="T45" s="7">
        <v>205571</v>
      </c>
      <c r="U45" s="11">
        <f t="shared" si="6"/>
        <v>11349307.653</v>
      </c>
    </row>
    <row r="46" spans="1:21" ht="18" customHeight="1">
      <c r="A46" s="1">
        <v>14</v>
      </c>
      <c r="B46" s="2" t="s">
        <v>32</v>
      </c>
      <c r="C46" s="84">
        <v>86660.675</v>
      </c>
      <c r="D46" s="85"/>
      <c r="E46" s="84">
        <v>30707.16</v>
      </c>
      <c r="F46" s="85"/>
      <c r="G46" s="7"/>
      <c r="H46" s="7"/>
      <c r="I46" s="7">
        <v>37574.161</v>
      </c>
      <c r="J46" s="84"/>
      <c r="K46" s="85"/>
      <c r="L46" s="84">
        <v>1373.23</v>
      </c>
      <c r="M46" s="85"/>
      <c r="N46" s="84">
        <v>7472.312</v>
      </c>
      <c r="O46" s="85"/>
      <c r="P46" s="86"/>
      <c r="Q46" s="87"/>
      <c r="R46" s="11">
        <f t="shared" si="7"/>
        <v>77126.863</v>
      </c>
      <c r="S46" s="11">
        <f t="shared" si="8"/>
        <v>163787.53800000003</v>
      </c>
      <c r="T46" s="7">
        <v>30000</v>
      </c>
      <c r="U46" s="11">
        <f t="shared" si="6"/>
        <v>193787.53800000003</v>
      </c>
    </row>
    <row r="47" spans="1:21" ht="18" customHeight="1">
      <c r="A47" s="1">
        <v>15</v>
      </c>
      <c r="B47" s="2" t="s">
        <v>33</v>
      </c>
      <c r="C47" s="84">
        <v>56631.169</v>
      </c>
      <c r="D47" s="85"/>
      <c r="E47" s="84">
        <v>118369.5</v>
      </c>
      <c r="F47" s="85"/>
      <c r="G47" s="7"/>
      <c r="H47" s="7">
        <v>173122.675</v>
      </c>
      <c r="I47" s="7"/>
      <c r="J47" s="84"/>
      <c r="K47" s="85"/>
      <c r="L47" s="84">
        <v>600443</v>
      </c>
      <c r="M47" s="85"/>
      <c r="N47" s="84">
        <v>7711</v>
      </c>
      <c r="O47" s="85"/>
      <c r="P47" s="86"/>
      <c r="Q47" s="87"/>
      <c r="R47" s="11">
        <f t="shared" si="7"/>
        <v>899646.175</v>
      </c>
      <c r="S47" s="11">
        <f t="shared" si="8"/>
        <v>956277.344</v>
      </c>
      <c r="T47" s="7">
        <v>500000</v>
      </c>
      <c r="U47" s="11">
        <f t="shared" si="6"/>
        <v>1456277.344</v>
      </c>
    </row>
    <row r="48" spans="1:21" ht="18" customHeight="1">
      <c r="A48" s="1">
        <v>16</v>
      </c>
      <c r="B48" s="2" t="s">
        <v>50</v>
      </c>
      <c r="C48" s="84">
        <v>46462.751</v>
      </c>
      <c r="D48" s="85"/>
      <c r="E48" s="84">
        <v>28708.5</v>
      </c>
      <c r="F48" s="85"/>
      <c r="G48" s="7"/>
      <c r="H48" s="7"/>
      <c r="I48" s="7">
        <v>961254</v>
      </c>
      <c r="J48" s="84"/>
      <c r="K48" s="85"/>
      <c r="L48" s="84">
        <v>261</v>
      </c>
      <c r="M48" s="85"/>
      <c r="N48" s="84">
        <v>5090</v>
      </c>
      <c r="O48" s="85"/>
      <c r="P48" s="86"/>
      <c r="Q48" s="87"/>
      <c r="R48" s="11">
        <f t="shared" si="7"/>
        <v>995313.5</v>
      </c>
      <c r="S48" s="11">
        <f t="shared" si="8"/>
        <v>1041776.2509999999</v>
      </c>
      <c r="T48" s="7">
        <v>1300000</v>
      </c>
      <c r="U48" s="11">
        <f t="shared" si="6"/>
        <v>2341776.251</v>
      </c>
    </row>
    <row r="49" spans="1:21" ht="18" customHeight="1">
      <c r="A49" s="1">
        <v>17</v>
      </c>
      <c r="B49" s="2" t="s">
        <v>34</v>
      </c>
      <c r="C49" s="84">
        <v>107449.46</v>
      </c>
      <c r="D49" s="85"/>
      <c r="E49" s="84">
        <v>328444.95</v>
      </c>
      <c r="F49" s="85"/>
      <c r="G49" s="7"/>
      <c r="H49" s="7">
        <v>107490.74</v>
      </c>
      <c r="I49" s="7"/>
      <c r="J49" s="84"/>
      <c r="K49" s="85"/>
      <c r="L49" s="84">
        <v>374</v>
      </c>
      <c r="M49" s="85"/>
      <c r="N49" s="84">
        <v>20826</v>
      </c>
      <c r="O49" s="85"/>
      <c r="P49" s="86"/>
      <c r="Q49" s="87"/>
      <c r="R49" s="11">
        <f t="shared" si="7"/>
        <v>457135.69</v>
      </c>
      <c r="S49" s="11">
        <f t="shared" si="8"/>
        <v>564585.15</v>
      </c>
      <c r="T49" s="7">
        <v>1252327</v>
      </c>
      <c r="U49" s="11">
        <f t="shared" si="6"/>
        <v>1816912.15</v>
      </c>
    </row>
    <row r="50" spans="1:21" ht="18" customHeight="1">
      <c r="A50" s="1">
        <v>18</v>
      </c>
      <c r="B50" s="2" t="s">
        <v>35</v>
      </c>
      <c r="C50" s="84">
        <v>142334.952</v>
      </c>
      <c r="D50" s="85"/>
      <c r="E50" s="84">
        <v>30329</v>
      </c>
      <c r="F50" s="85"/>
      <c r="G50" s="7"/>
      <c r="H50" s="7">
        <v>685796.853</v>
      </c>
      <c r="I50" s="7"/>
      <c r="J50" s="84"/>
      <c r="K50" s="85"/>
      <c r="L50" s="84">
        <v>421</v>
      </c>
      <c r="M50" s="85"/>
      <c r="N50" s="84">
        <v>9558</v>
      </c>
      <c r="O50" s="85"/>
      <c r="P50" s="86"/>
      <c r="Q50" s="87"/>
      <c r="R50" s="11">
        <f t="shared" si="7"/>
        <v>726104.853</v>
      </c>
      <c r="S50" s="11">
        <f t="shared" si="8"/>
        <v>868439.8049999999</v>
      </c>
      <c r="T50" s="7">
        <v>350501</v>
      </c>
      <c r="U50" s="11">
        <f t="shared" si="6"/>
        <v>1218940.805</v>
      </c>
    </row>
    <row r="51" spans="1:21" ht="18" customHeight="1">
      <c r="A51" s="1">
        <v>19</v>
      </c>
      <c r="B51" s="2" t="s">
        <v>36</v>
      </c>
      <c r="C51" s="84">
        <v>154778.96</v>
      </c>
      <c r="D51" s="85"/>
      <c r="E51" s="84">
        <v>110912.4</v>
      </c>
      <c r="F51" s="85"/>
      <c r="G51" s="7"/>
      <c r="H51" s="7">
        <v>10342.315</v>
      </c>
      <c r="I51" s="7"/>
      <c r="J51" s="84"/>
      <c r="K51" s="85"/>
      <c r="L51" s="84">
        <v>90</v>
      </c>
      <c r="M51" s="85"/>
      <c r="N51" s="84">
        <v>880.734</v>
      </c>
      <c r="O51" s="85"/>
      <c r="P51" s="86"/>
      <c r="Q51" s="87"/>
      <c r="R51" s="11">
        <f t="shared" si="7"/>
        <v>122225.449</v>
      </c>
      <c r="S51" s="11">
        <f t="shared" si="8"/>
        <v>277004.409</v>
      </c>
      <c r="T51" s="7">
        <v>2202000</v>
      </c>
      <c r="U51" s="11">
        <f t="shared" si="6"/>
        <v>2479004.409</v>
      </c>
    </row>
    <row r="52" spans="1:21" ht="18" customHeight="1">
      <c r="A52" s="1">
        <v>20</v>
      </c>
      <c r="B52" s="2" t="s">
        <v>37</v>
      </c>
      <c r="C52" s="84">
        <v>19846.536</v>
      </c>
      <c r="D52" s="85"/>
      <c r="E52" s="84">
        <v>1631194</v>
      </c>
      <c r="F52" s="85"/>
      <c r="G52" s="7"/>
      <c r="H52" s="7"/>
      <c r="I52" s="7"/>
      <c r="J52" s="84"/>
      <c r="K52" s="85"/>
      <c r="L52" s="84">
        <v>290</v>
      </c>
      <c r="M52" s="85"/>
      <c r="N52" s="84">
        <v>4970</v>
      </c>
      <c r="O52" s="85"/>
      <c r="P52" s="86"/>
      <c r="Q52" s="87"/>
      <c r="R52" s="11">
        <f t="shared" si="7"/>
        <v>1636454</v>
      </c>
      <c r="S52" s="11">
        <f t="shared" si="8"/>
        <v>1656300.536</v>
      </c>
      <c r="T52" s="7">
        <v>4000000</v>
      </c>
      <c r="U52" s="11">
        <f t="shared" si="6"/>
        <v>5656300.536</v>
      </c>
    </row>
    <row r="53" spans="1:21" ht="18" customHeight="1">
      <c r="A53" s="1">
        <v>21</v>
      </c>
      <c r="B53" s="2" t="s">
        <v>38</v>
      </c>
      <c r="C53" s="84">
        <v>34966.66</v>
      </c>
      <c r="D53" s="85"/>
      <c r="E53" s="84">
        <v>155774.5</v>
      </c>
      <c r="F53" s="85"/>
      <c r="G53" s="7"/>
      <c r="H53" s="7"/>
      <c r="I53" s="7"/>
      <c r="J53" s="84"/>
      <c r="K53" s="85"/>
      <c r="L53" s="84">
        <v>1484.5</v>
      </c>
      <c r="M53" s="85"/>
      <c r="N53" s="84">
        <v>18320.5</v>
      </c>
      <c r="O53" s="85"/>
      <c r="P53" s="86"/>
      <c r="Q53" s="87"/>
      <c r="R53" s="11">
        <f t="shared" si="7"/>
        <v>175579.5</v>
      </c>
      <c r="S53" s="11">
        <f t="shared" si="8"/>
        <v>210546.16</v>
      </c>
      <c r="T53" s="7">
        <v>60000</v>
      </c>
      <c r="U53" s="11">
        <f t="shared" si="6"/>
        <v>270546.16000000003</v>
      </c>
    </row>
    <row r="54" spans="1:21" ht="18" customHeight="1">
      <c r="A54" s="1">
        <v>22</v>
      </c>
      <c r="B54" s="2" t="s">
        <v>39</v>
      </c>
      <c r="C54" s="84">
        <v>33210.651</v>
      </c>
      <c r="D54" s="85"/>
      <c r="E54" s="84">
        <v>14429</v>
      </c>
      <c r="F54" s="85"/>
      <c r="G54" s="7"/>
      <c r="H54" s="7">
        <v>1405292.292</v>
      </c>
      <c r="I54" s="7"/>
      <c r="J54" s="84"/>
      <c r="K54" s="85"/>
      <c r="L54" s="84">
        <v>103455</v>
      </c>
      <c r="M54" s="85"/>
      <c r="N54" s="84">
        <v>2930</v>
      </c>
      <c r="O54" s="85"/>
      <c r="P54" s="86"/>
      <c r="Q54" s="87"/>
      <c r="R54" s="11">
        <f t="shared" si="7"/>
        <v>1526106.292</v>
      </c>
      <c r="S54" s="11">
        <f t="shared" si="8"/>
        <v>1559316.943</v>
      </c>
      <c r="T54" s="7">
        <v>1000000</v>
      </c>
      <c r="U54" s="11">
        <f t="shared" si="6"/>
        <v>2559316.943</v>
      </c>
    </row>
    <row r="55" spans="1:21" ht="18" customHeight="1">
      <c r="A55" s="1">
        <v>23</v>
      </c>
      <c r="B55" s="2" t="s">
        <v>40</v>
      </c>
      <c r="C55" s="84">
        <v>2904909.071</v>
      </c>
      <c r="D55" s="85"/>
      <c r="E55" s="84">
        <v>409527.962</v>
      </c>
      <c r="F55" s="85"/>
      <c r="G55" s="7"/>
      <c r="H55" s="7"/>
      <c r="I55" s="7"/>
      <c r="J55" s="84"/>
      <c r="K55" s="85"/>
      <c r="L55" s="84">
        <v>33821</v>
      </c>
      <c r="M55" s="85"/>
      <c r="N55" s="84">
        <v>135238</v>
      </c>
      <c r="O55" s="85"/>
      <c r="P55" s="86"/>
      <c r="Q55" s="87"/>
      <c r="R55" s="11">
        <f t="shared" si="7"/>
        <v>578586.962</v>
      </c>
      <c r="S55" s="11">
        <f t="shared" si="8"/>
        <v>3483496.033</v>
      </c>
      <c r="T55" s="7">
        <v>749008</v>
      </c>
      <c r="U55" s="11">
        <f t="shared" si="6"/>
        <v>4232504.033</v>
      </c>
    </row>
    <row r="56" spans="1:21" ht="18" customHeight="1">
      <c r="A56" s="1">
        <v>24</v>
      </c>
      <c r="B56" s="2" t="s">
        <v>41</v>
      </c>
      <c r="C56" s="84">
        <v>211526.287</v>
      </c>
      <c r="D56" s="85"/>
      <c r="E56" s="84">
        <v>2504411</v>
      </c>
      <c r="F56" s="85"/>
      <c r="G56" s="7"/>
      <c r="H56" s="7">
        <v>9089446</v>
      </c>
      <c r="I56" s="7"/>
      <c r="J56" s="84"/>
      <c r="K56" s="85"/>
      <c r="L56" s="84">
        <v>155</v>
      </c>
      <c r="M56" s="85"/>
      <c r="N56" s="84">
        <v>33075</v>
      </c>
      <c r="O56" s="85"/>
      <c r="P56" s="86"/>
      <c r="Q56" s="87"/>
      <c r="R56" s="11">
        <f t="shared" si="7"/>
        <v>11627087</v>
      </c>
      <c r="S56" s="11">
        <f t="shared" si="8"/>
        <v>11838613.287</v>
      </c>
      <c r="T56" s="7">
        <v>7340963</v>
      </c>
      <c r="U56" s="11">
        <f t="shared" si="6"/>
        <v>19179576.287</v>
      </c>
    </row>
    <row r="57" spans="1:21" ht="18" customHeight="1">
      <c r="A57" s="1">
        <v>25</v>
      </c>
      <c r="B57" s="2" t="s">
        <v>52</v>
      </c>
      <c r="C57" s="84">
        <v>93088.88</v>
      </c>
      <c r="D57" s="85"/>
      <c r="E57" s="84">
        <v>15120.35</v>
      </c>
      <c r="F57" s="85"/>
      <c r="G57" s="7"/>
      <c r="H57" s="7"/>
      <c r="I57" s="7"/>
      <c r="J57" s="84"/>
      <c r="K57" s="85"/>
      <c r="L57" s="84">
        <v>374.15</v>
      </c>
      <c r="M57" s="85"/>
      <c r="N57" s="84">
        <v>7449.1</v>
      </c>
      <c r="O57" s="85"/>
      <c r="P57" s="86"/>
      <c r="Q57" s="87"/>
      <c r="R57" s="11">
        <f t="shared" si="7"/>
        <v>22943.6</v>
      </c>
      <c r="S57" s="11">
        <f t="shared" si="8"/>
        <v>116032.48000000001</v>
      </c>
      <c r="T57" s="7">
        <v>40024.9</v>
      </c>
      <c r="U57" s="11">
        <f t="shared" si="6"/>
        <v>156057.38</v>
      </c>
    </row>
    <row r="58" spans="1:21" ht="18" customHeight="1">
      <c r="A58" s="1">
        <v>26</v>
      </c>
      <c r="B58" s="2" t="s">
        <v>42</v>
      </c>
      <c r="C58" s="84">
        <v>13198.196</v>
      </c>
      <c r="D58" s="85"/>
      <c r="E58" s="84">
        <v>11274.75</v>
      </c>
      <c r="F58" s="85"/>
      <c r="G58" s="7"/>
      <c r="H58" s="7">
        <v>138651.841</v>
      </c>
      <c r="I58" s="7"/>
      <c r="J58" s="84"/>
      <c r="K58" s="85"/>
      <c r="L58" s="84">
        <v>613.5</v>
      </c>
      <c r="M58" s="85"/>
      <c r="N58" s="84">
        <v>1671</v>
      </c>
      <c r="O58" s="85"/>
      <c r="P58" s="86"/>
      <c r="Q58" s="87"/>
      <c r="R58" s="11">
        <f t="shared" si="7"/>
        <v>152211.091</v>
      </c>
      <c r="S58" s="11">
        <f t="shared" si="8"/>
        <v>165409.28699999998</v>
      </c>
      <c r="T58" s="7">
        <v>778350</v>
      </c>
      <c r="U58" s="11">
        <f t="shared" si="6"/>
        <v>943759.287</v>
      </c>
    </row>
    <row r="59" spans="1:21" ht="18" customHeight="1">
      <c r="A59" s="3">
        <v>27</v>
      </c>
      <c r="B59" s="4" t="s">
        <v>43</v>
      </c>
      <c r="C59" s="84">
        <v>18858</v>
      </c>
      <c r="D59" s="85"/>
      <c r="E59" s="84">
        <v>78146</v>
      </c>
      <c r="F59" s="85"/>
      <c r="G59" s="7"/>
      <c r="H59" s="7"/>
      <c r="I59" s="7"/>
      <c r="J59" s="84"/>
      <c r="K59" s="85"/>
      <c r="L59" s="84">
        <v>88</v>
      </c>
      <c r="M59" s="85"/>
      <c r="N59" s="84">
        <v>22250</v>
      </c>
      <c r="O59" s="85"/>
      <c r="P59" s="86"/>
      <c r="Q59" s="87"/>
      <c r="R59" s="11">
        <f t="shared" si="7"/>
        <v>100484</v>
      </c>
      <c r="S59" s="11">
        <f t="shared" si="8"/>
        <v>119342</v>
      </c>
      <c r="T59" s="7">
        <v>20000</v>
      </c>
      <c r="U59" s="11">
        <f t="shared" si="6"/>
        <v>139342</v>
      </c>
    </row>
    <row r="60" spans="1:21" ht="18" customHeight="1">
      <c r="A60" s="3">
        <v>28</v>
      </c>
      <c r="B60" s="4" t="s">
        <v>44</v>
      </c>
      <c r="C60" s="84">
        <v>9528.248</v>
      </c>
      <c r="D60" s="85"/>
      <c r="E60" s="84">
        <v>8663.5</v>
      </c>
      <c r="F60" s="85"/>
      <c r="G60" s="7"/>
      <c r="H60" s="7"/>
      <c r="I60" s="7"/>
      <c r="J60" s="84">
        <v>50000</v>
      </c>
      <c r="K60" s="85"/>
      <c r="L60" s="84">
        <v>135</v>
      </c>
      <c r="M60" s="85"/>
      <c r="N60" s="84">
        <v>5369</v>
      </c>
      <c r="O60" s="85"/>
      <c r="P60" s="86"/>
      <c r="Q60" s="87"/>
      <c r="R60" s="11">
        <f t="shared" si="7"/>
        <v>64167.5</v>
      </c>
      <c r="S60" s="11">
        <f t="shared" si="8"/>
        <v>73695.74799999999</v>
      </c>
      <c r="T60" s="7">
        <v>82000</v>
      </c>
      <c r="U60" s="11">
        <f t="shared" si="6"/>
        <v>155695.748</v>
      </c>
    </row>
    <row r="61" spans="1:21" ht="18" customHeight="1">
      <c r="A61" s="3">
        <v>29</v>
      </c>
      <c r="B61" s="4" t="s">
        <v>45</v>
      </c>
      <c r="C61" s="84">
        <v>10349.701</v>
      </c>
      <c r="D61" s="85"/>
      <c r="E61" s="84">
        <v>11380</v>
      </c>
      <c r="F61" s="85"/>
      <c r="G61" s="7"/>
      <c r="H61" s="7"/>
      <c r="I61" s="7"/>
      <c r="J61" s="84"/>
      <c r="K61" s="85"/>
      <c r="L61" s="84">
        <v>1073</v>
      </c>
      <c r="M61" s="85"/>
      <c r="N61" s="84">
        <v>4968</v>
      </c>
      <c r="O61" s="85"/>
      <c r="P61" s="86"/>
      <c r="Q61" s="87"/>
      <c r="R61" s="11">
        <f t="shared" si="7"/>
        <v>17421</v>
      </c>
      <c r="S61" s="11">
        <f t="shared" si="8"/>
        <v>27770.701</v>
      </c>
      <c r="T61" s="7">
        <v>4000</v>
      </c>
      <c r="U61" s="11">
        <f t="shared" si="6"/>
        <v>31770.701</v>
      </c>
    </row>
    <row r="62" spans="1:21" ht="18" customHeight="1">
      <c r="A62" s="3">
        <v>30</v>
      </c>
      <c r="B62" s="4" t="s">
        <v>46</v>
      </c>
      <c r="C62" s="84">
        <v>4260000</v>
      </c>
      <c r="D62" s="85"/>
      <c r="E62" s="84">
        <v>2400000</v>
      </c>
      <c r="F62" s="85"/>
      <c r="G62" s="7"/>
      <c r="H62" s="7">
        <v>585000</v>
      </c>
      <c r="I62" s="7">
        <v>1250000</v>
      </c>
      <c r="J62" s="84">
        <v>1185000</v>
      </c>
      <c r="K62" s="85"/>
      <c r="L62" s="84">
        <v>1480000</v>
      </c>
      <c r="M62" s="85"/>
      <c r="N62" s="84">
        <v>1450000</v>
      </c>
      <c r="O62" s="85"/>
      <c r="P62" s="84">
        <v>1090000</v>
      </c>
      <c r="Q62" s="85"/>
      <c r="R62" s="11">
        <f t="shared" si="7"/>
        <v>9440000</v>
      </c>
      <c r="S62" s="11">
        <f t="shared" si="8"/>
        <v>13700000</v>
      </c>
      <c r="T62" s="7">
        <v>4500000</v>
      </c>
      <c r="U62" s="11">
        <f t="shared" si="6"/>
        <v>18200000</v>
      </c>
    </row>
    <row r="63" spans="1:21" ht="18" customHeight="1">
      <c r="A63" s="12">
        <v>31</v>
      </c>
      <c r="B63" s="13" t="s">
        <v>64</v>
      </c>
      <c r="C63" s="80">
        <f>SUM(C64:C67)</f>
        <v>333022.733</v>
      </c>
      <c r="D63" s="81"/>
      <c r="E63" s="80">
        <f aca="true" t="shared" si="9" ref="E63:N63">SUM(E64:E67)</f>
        <v>154219.208</v>
      </c>
      <c r="F63" s="81"/>
      <c r="G63" s="11">
        <f t="shared" si="9"/>
        <v>0</v>
      </c>
      <c r="H63" s="11">
        <f t="shared" si="9"/>
        <v>0</v>
      </c>
      <c r="I63" s="11">
        <f t="shared" si="9"/>
        <v>0</v>
      </c>
      <c r="J63" s="80">
        <f t="shared" si="9"/>
        <v>1100</v>
      </c>
      <c r="K63" s="81"/>
      <c r="L63" s="80">
        <f t="shared" si="9"/>
        <v>228354.712</v>
      </c>
      <c r="M63" s="81"/>
      <c r="N63" s="80">
        <f t="shared" si="9"/>
        <v>74951.155</v>
      </c>
      <c r="O63" s="81"/>
      <c r="P63" s="80">
        <f>SUM(P64:P67)</f>
        <v>0</v>
      </c>
      <c r="Q63" s="81"/>
      <c r="R63" s="11">
        <f t="shared" si="7"/>
        <v>458625.07500000007</v>
      </c>
      <c r="S63" s="11">
        <f t="shared" si="8"/>
        <v>791647.808</v>
      </c>
      <c r="T63" s="11">
        <f>SUM(T64:T67)</f>
        <v>6008000</v>
      </c>
      <c r="U63" s="11">
        <f t="shared" si="6"/>
        <v>6799647.808</v>
      </c>
    </row>
    <row r="64" spans="1:21" ht="18" customHeight="1">
      <c r="A64" s="88"/>
      <c r="B64" s="4" t="s">
        <v>56</v>
      </c>
      <c r="C64" s="84">
        <v>176930.647</v>
      </c>
      <c r="D64" s="85"/>
      <c r="E64" s="84">
        <v>44711.032</v>
      </c>
      <c r="F64" s="85"/>
      <c r="G64" s="7"/>
      <c r="H64" s="7"/>
      <c r="I64" s="7"/>
      <c r="J64" s="84">
        <v>50</v>
      </c>
      <c r="K64" s="85"/>
      <c r="L64" s="84">
        <v>2561.712</v>
      </c>
      <c r="M64" s="85"/>
      <c r="N64" s="84">
        <v>22239.255</v>
      </c>
      <c r="O64" s="85"/>
      <c r="P64" s="86"/>
      <c r="Q64" s="87"/>
      <c r="R64" s="11">
        <f t="shared" si="7"/>
        <v>69561.999</v>
      </c>
      <c r="S64" s="11">
        <f t="shared" si="8"/>
        <v>246492.646</v>
      </c>
      <c r="T64" s="7"/>
      <c r="U64" s="11">
        <f t="shared" si="6"/>
        <v>246492.646</v>
      </c>
    </row>
    <row r="65" spans="1:21" ht="18" customHeight="1">
      <c r="A65" s="89"/>
      <c r="B65" s="4" t="s">
        <v>57</v>
      </c>
      <c r="C65" s="84">
        <v>89837.086</v>
      </c>
      <c r="D65" s="85"/>
      <c r="E65" s="84">
        <v>82284.176</v>
      </c>
      <c r="F65" s="85"/>
      <c r="G65" s="7"/>
      <c r="H65" s="7"/>
      <c r="I65" s="7"/>
      <c r="J65" s="84">
        <v>1050</v>
      </c>
      <c r="K65" s="85"/>
      <c r="L65" s="84">
        <v>224943</v>
      </c>
      <c r="M65" s="85"/>
      <c r="N65" s="84">
        <v>45946.9</v>
      </c>
      <c r="O65" s="85"/>
      <c r="P65" s="86"/>
      <c r="Q65" s="87"/>
      <c r="R65" s="11">
        <f t="shared" si="7"/>
        <v>354224.076</v>
      </c>
      <c r="S65" s="11">
        <f t="shared" si="8"/>
        <v>444061.162</v>
      </c>
      <c r="T65" s="7">
        <v>6000000</v>
      </c>
      <c r="U65" s="11">
        <f t="shared" si="6"/>
        <v>6444061.1620000005</v>
      </c>
    </row>
    <row r="66" spans="1:21" ht="18" customHeight="1">
      <c r="A66" s="89"/>
      <c r="B66" s="4" t="s">
        <v>58</v>
      </c>
      <c r="C66" s="84">
        <v>49505</v>
      </c>
      <c r="D66" s="85"/>
      <c r="E66" s="84">
        <v>18558</v>
      </c>
      <c r="F66" s="85"/>
      <c r="G66" s="7"/>
      <c r="H66" s="7"/>
      <c r="I66" s="7"/>
      <c r="J66" s="84"/>
      <c r="K66" s="85"/>
      <c r="L66" s="84">
        <v>425</v>
      </c>
      <c r="M66" s="85"/>
      <c r="N66" s="84">
        <v>6050</v>
      </c>
      <c r="O66" s="85"/>
      <c r="P66" s="86"/>
      <c r="Q66" s="87"/>
      <c r="R66" s="11">
        <f t="shared" si="7"/>
        <v>25033</v>
      </c>
      <c r="S66" s="11">
        <f t="shared" si="8"/>
        <v>74538</v>
      </c>
      <c r="T66" s="7">
        <v>8000</v>
      </c>
      <c r="U66" s="11">
        <f t="shared" si="6"/>
        <v>82538</v>
      </c>
    </row>
    <row r="67" spans="1:21" ht="18" customHeight="1">
      <c r="A67" s="90"/>
      <c r="B67" s="4" t="s">
        <v>59</v>
      </c>
      <c r="C67" s="84">
        <v>16750</v>
      </c>
      <c r="D67" s="85"/>
      <c r="E67" s="84">
        <v>8666</v>
      </c>
      <c r="F67" s="85"/>
      <c r="G67" s="7"/>
      <c r="H67" s="7"/>
      <c r="I67" s="7"/>
      <c r="J67" s="84"/>
      <c r="K67" s="85"/>
      <c r="L67" s="84">
        <v>425</v>
      </c>
      <c r="M67" s="85"/>
      <c r="N67" s="84">
        <v>715</v>
      </c>
      <c r="O67" s="85"/>
      <c r="P67" s="86"/>
      <c r="Q67" s="87"/>
      <c r="R67" s="11">
        <f t="shared" si="7"/>
        <v>9806</v>
      </c>
      <c r="S67" s="11">
        <f t="shared" si="8"/>
        <v>26556</v>
      </c>
      <c r="T67" s="7"/>
      <c r="U67" s="11">
        <f t="shared" si="6"/>
        <v>26556</v>
      </c>
    </row>
    <row r="68" spans="1:21" ht="18" customHeight="1">
      <c r="A68" s="1">
        <v>32</v>
      </c>
      <c r="B68" s="4" t="s">
        <v>47</v>
      </c>
      <c r="C68" s="84">
        <v>420187.2</v>
      </c>
      <c r="D68" s="85"/>
      <c r="E68" s="84">
        <v>38297.95</v>
      </c>
      <c r="F68" s="85"/>
      <c r="G68" s="7"/>
      <c r="H68" s="7"/>
      <c r="I68" s="7"/>
      <c r="J68" s="84"/>
      <c r="K68" s="85"/>
      <c r="L68" s="84">
        <v>157</v>
      </c>
      <c r="M68" s="85"/>
      <c r="N68" s="84">
        <v>908</v>
      </c>
      <c r="O68" s="85"/>
      <c r="P68" s="84">
        <v>7000</v>
      </c>
      <c r="Q68" s="85"/>
      <c r="R68" s="11">
        <f t="shared" si="7"/>
        <v>46362.95</v>
      </c>
      <c r="S68" s="11">
        <f t="shared" si="8"/>
        <v>466550.15</v>
      </c>
      <c r="T68" s="7">
        <v>35000</v>
      </c>
      <c r="U68" s="11">
        <f t="shared" si="6"/>
        <v>501550.15</v>
      </c>
    </row>
    <row r="69" spans="1:22" ht="18" customHeight="1">
      <c r="A69" s="82" t="s">
        <v>48</v>
      </c>
      <c r="B69" s="83"/>
      <c r="C69" s="80">
        <f>C6+C13+C14+C30+C31+C34+C35+C36+C37+C38+C43+C44+C45+C46+C47+C48+C49+C50+C51+C52+C53+C54+C55+C56+C57+C58+C59+C60+C61+C62+C63+C68</f>
        <v>28917162.184999995</v>
      </c>
      <c r="D69" s="81"/>
      <c r="E69" s="80">
        <f>E6+E13+E14+E30+E31+E34+E35+E36+E37+E38+E43+E44+E45+E46+E47+E48+E49+E50+E51+E52+E53+E54+E55+E56+E57+E58+E59+E60+E61+E62+E63+E68</f>
        <v>22735779.158000004</v>
      </c>
      <c r="F69" s="81"/>
      <c r="G69" s="11">
        <f>G6+G13+G14+G30+G31+G34+G35+G36+G37+G38+G43+G44+G45+G46+G47+G48+G49+G50+G51+G52+G53+G54+G55+G56+G57+G58+G59+G60+G61+G62+G63+G68</f>
        <v>772055</v>
      </c>
      <c r="H69" s="11">
        <f>H6+H13+H14+H30+H31+H34+H35+H36+H37+H38+H43+H44+H45+H46+H47+H48+H49+H50+H51+H52+H53+H54+H55+H56+H57+H58+H59+H60+H61+H62+H63+H68</f>
        <v>12954029.855</v>
      </c>
      <c r="I69" s="11">
        <f>I6+I13+I14+I30+I31+I34+I35+I36+I37+I38+I43+I44+I45+I46+I47+I48+I49+I50+I51+I52+I53+I54+I55+I56+I57+I58+I59+I60+I61+I62+I63+I68</f>
        <v>4813458.722</v>
      </c>
      <c r="J69" s="80">
        <f>J6+J13+J14+J30+J31+J34+J35+J36+J37+J38+J43+J44+J45+J46+J47+J48+J49+J50+J51+J52+J53+J54+J55+J56+J57+J58+J59+J60+J61+J62+J63+J68</f>
        <v>14171305</v>
      </c>
      <c r="K69" s="81"/>
      <c r="L69" s="80">
        <f>L6+L13+L14+L30+L31+L34+L35+L36+L37+L38+L43+L44+L45+L46+L47+L48+L49+L50+L51+L52+L53+L54+L55+L56+L57+L58+L59+L60+L61+L62+L63+L68</f>
        <v>13740661.692</v>
      </c>
      <c r="M69" s="81"/>
      <c r="N69" s="80">
        <f>N6+N13+N14+N30+N31+N34+N35+N36+N37+N38+N43+N44+N45+N46+N47+N48+N49+N50+N51+N52+N53+N54+N55+N56+N57+N58+N59+N60+N61+N62+N63+N68</f>
        <v>15429473.968</v>
      </c>
      <c r="O69" s="81"/>
      <c r="P69" s="80">
        <f>P6+P13+P14+P30+P31+P34+P35+P36+P37+P38+P43+P44+P45+P46+P47+P48+P49+P50+P51+P52+P53+P54+P55+P56+P57+P58+P59+P60+P61+P62+P63+P68</f>
        <v>5950600</v>
      </c>
      <c r="Q69" s="81"/>
      <c r="R69" s="11">
        <f>R6+R13+R14+R30+R31+R34+R35+R36+R37+R38+R43+R44+R45+R46+R47+R48+R49+R50+R51+R52+R53+R54+R55+R56+R57+R58+R59+R60+R61+R62+R63+R68</f>
        <v>90567363.395</v>
      </c>
      <c r="S69" s="11">
        <f>S6+S13+S14+S30+S31+S34+S35+S36+S37+S38+S43+S44+S45+S46+S47+S48+S49+S50+S51+S52+S53+S54+S55+S56+S57+S58+S59+S60+S61+S62+S63+S68</f>
        <v>119484525.58</v>
      </c>
      <c r="T69" s="11">
        <f>T6+T13+T14+T30+T31+T34+T35+T36+T37+T38+T43+T44+T45+T46+T47+T48+T49+T50+T51+T52+T53+T54+T55+T56+T57+T58+T59+T60+T61+T62+T63+T68</f>
        <v>35032398.9</v>
      </c>
      <c r="U69" s="11">
        <f t="shared" si="6"/>
        <v>154516924.48</v>
      </c>
      <c r="V69" s="15"/>
    </row>
    <row r="70" spans="1:20" ht="18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80" ht="18" customHeight="1">
      <c r="U80" s="62">
        <v>48</v>
      </c>
    </row>
  </sheetData>
  <sheetProtection password="DD7A" sheet="1" objects="1" scenarios="1"/>
  <mergeCells count="405">
    <mergeCell ref="A7:A12"/>
    <mergeCell ref="A15:A23"/>
    <mergeCell ref="A32:A33"/>
    <mergeCell ref="A1:B1"/>
    <mergeCell ref="A2:B2"/>
    <mergeCell ref="A4:A5"/>
    <mergeCell ref="B4:B5"/>
    <mergeCell ref="C7:D7"/>
    <mergeCell ref="C2:T2"/>
    <mergeCell ref="T3:U3"/>
    <mergeCell ref="C4:D4"/>
    <mergeCell ref="E4:F4"/>
    <mergeCell ref="H4:H5"/>
    <mergeCell ref="I4:I5"/>
    <mergeCell ref="J4:K4"/>
    <mergeCell ref="L4:M4"/>
    <mergeCell ref="N4:O4"/>
    <mergeCell ref="P4:Q4"/>
    <mergeCell ref="U4:U5"/>
    <mergeCell ref="C5:D5"/>
    <mergeCell ref="E5:F5"/>
    <mergeCell ref="J5:K5"/>
    <mergeCell ref="L5:M5"/>
    <mergeCell ref="N5:O5"/>
    <mergeCell ref="P5:Q5"/>
    <mergeCell ref="G4:G5"/>
    <mergeCell ref="C6:D6"/>
    <mergeCell ref="E6:F6"/>
    <mergeCell ref="J6:K6"/>
    <mergeCell ref="L6:M6"/>
    <mergeCell ref="E7:F7"/>
    <mergeCell ref="J7:K7"/>
    <mergeCell ref="L7:M7"/>
    <mergeCell ref="N7:O7"/>
    <mergeCell ref="N6:O6"/>
    <mergeCell ref="P6:Q6"/>
    <mergeCell ref="P7:Q7"/>
    <mergeCell ref="N8:O8"/>
    <mergeCell ref="P8:Q8"/>
    <mergeCell ref="N9:O9"/>
    <mergeCell ref="P9:Q9"/>
    <mergeCell ref="C8:D8"/>
    <mergeCell ref="E8:F8"/>
    <mergeCell ref="C9:D9"/>
    <mergeCell ref="E9:F9"/>
    <mergeCell ref="J9:K9"/>
    <mergeCell ref="L9:M9"/>
    <mergeCell ref="J8:K8"/>
    <mergeCell ref="L8:M8"/>
    <mergeCell ref="C10:D10"/>
    <mergeCell ref="E10:F10"/>
    <mergeCell ref="J10:K10"/>
    <mergeCell ref="L10:M10"/>
    <mergeCell ref="N12:O12"/>
    <mergeCell ref="P12:Q12"/>
    <mergeCell ref="C11:D11"/>
    <mergeCell ref="E11:F11"/>
    <mergeCell ref="J11:K11"/>
    <mergeCell ref="L11:M11"/>
    <mergeCell ref="N10:O10"/>
    <mergeCell ref="P10:Q10"/>
    <mergeCell ref="N11:O11"/>
    <mergeCell ref="P11:Q11"/>
    <mergeCell ref="N13:O13"/>
    <mergeCell ref="P13:Q13"/>
    <mergeCell ref="C12:D12"/>
    <mergeCell ref="E12:F12"/>
    <mergeCell ref="C13:D13"/>
    <mergeCell ref="E13:F13"/>
    <mergeCell ref="J13:K13"/>
    <mergeCell ref="L13:M13"/>
    <mergeCell ref="J12:K12"/>
    <mergeCell ref="L12:M12"/>
    <mergeCell ref="C14:D14"/>
    <mergeCell ref="E14:F14"/>
    <mergeCell ref="J14:K14"/>
    <mergeCell ref="L14:M14"/>
    <mergeCell ref="N16:O16"/>
    <mergeCell ref="P16:Q16"/>
    <mergeCell ref="C15:D15"/>
    <mergeCell ref="E15:F15"/>
    <mergeCell ref="J15:K15"/>
    <mergeCell ref="L15:M15"/>
    <mergeCell ref="N14:O14"/>
    <mergeCell ref="P14:Q14"/>
    <mergeCell ref="N15:O15"/>
    <mergeCell ref="P15:Q15"/>
    <mergeCell ref="N17:O17"/>
    <mergeCell ref="P17:Q17"/>
    <mergeCell ref="C16:D16"/>
    <mergeCell ref="E16:F16"/>
    <mergeCell ref="C17:D17"/>
    <mergeCell ref="E17:F17"/>
    <mergeCell ref="J17:K17"/>
    <mergeCell ref="L17:M17"/>
    <mergeCell ref="J16:K16"/>
    <mergeCell ref="L16:M16"/>
    <mergeCell ref="C18:D18"/>
    <mergeCell ref="E18:F18"/>
    <mergeCell ref="J18:K18"/>
    <mergeCell ref="L18:M18"/>
    <mergeCell ref="N20:O20"/>
    <mergeCell ref="P20:Q20"/>
    <mergeCell ref="C19:D19"/>
    <mergeCell ref="E19:F19"/>
    <mergeCell ref="J19:K19"/>
    <mergeCell ref="L19:M19"/>
    <mergeCell ref="N18:O18"/>
    <mergeCell ref="P18:Q18"/>
    <mergeCell ref="N19:O19"/>
    <mergeCell ref="P19:Q19"/>
    <mergeCell ref="N21:O21"/>
    <mergeCell ref="P21:Q21"/>
    <mergeCell ref="C20:D20"/>
    <mergeCell ref="E20:F20"/>
    <mergeCell ref="C21:D21"/>
    <mergeCell ref="E21:F21"/>
    <mergeCell ref="J21:K21"/>
    <mergeCell ref="L21:M21"/>
    <mergeCell ref="J20:K20"/>
    <mergeCell ref="L20:M20"/>
    <mergeCell ref="C22:D22"/>
    <mergeCell ref="E22:F22"/>
    <mergeCell ref="J22:K22"/>
    <mergeCell ref="L22:M22"/>
    <mergeCell ref="N24:O24"/>
    <mergeCell ref="P24:Q24"/>
    <mergeCell ref="C23:D23"/>
    <mergeCell ref="E23:F23"/>
    <mergeCell ref="J23:K23"/>
    <mergeCell ref="L23:M23"/>
    <mergeCell ref="N22:O22"/>
    <mergeCell ref="P22:Q22"/>
    <mergeCell ref="N23:O23"/>
    <mergeCell ref="P23:Q23"/>
    <mergeCell ref="N25:O25"/>
    <mergeCell ref="P25:Q25"/>
    <mergeCell ref="C24:D24"/>
    <mergeCell ref="E24:F24"/>
    <mergeCell ref="C25:D25"/>
    <mergeCell ref="E25:F25"/>
    <mergeCell ref="J25:K25"/>
    <mergeCell ref="L25:M25"/>
    <mergeCell ref="J24:K24"/>
    <mergeCell ref="L24:M24"/>
    <mergeCell ref="C26:D26"/>
    <mergeCell ref="E26:F26"/>
    <mergeCell ref="J26:K26"/>
    <mergeCell ref="L26:M26"/>
    <mergeCell ref="N28:O28"/>
    <mergeCell ref="P28:Q28"/>
    <mergeCell ref="C27:D27"/>
    <mergeCell ref="E27:F27"/>
    <mergeCell ref="J27:K27"/>
    <mergeCell ref="L27:M27"/>
    <mergeCell ref="N26:O26"/>
    <mergeCell ref="P26:Q26"/>
    <mergeCell ref="N27:O27"/>
    <mergeCell ref="P27:Q27"/>
    <mergeCell ref="N29:O29"/>
    <mergeCell ref="P29:Q29"/>
    <mergeCell ref="C28:D28"/>
    <mergeCell ref="E28:F28"/>
    <mergeCell ref="C29:D29"/>
    <mergeCell ref="E29:F29"/>
    <mergeCell ref="J29:K29"/>
    <mergeCell ref="L29:M29"/>
    <mergeCell ref="J28:K28"/>
    <mergeCell ref="L28:M28"/>
    <mergeCell ref="C30:D30"/>
    <mergeCell ref="E30:F30"/>
    <mergeCell ref="J30:K30"/>
    <mergeCell ref="L30:M30"/>
    <mergeCell ref="N32:O32"/>
    <mergeCell ref="P32:Q32"/>
    <mergeCell ref="C31:D31"/>
    <mergeCell ref="E31:F31"/>
    <mergeCell ref="J31:K31"/>
    <mergeCell ref="L31:M31"/>
    <mergeCell ref="N30:O30"/>
    <mergeCell ref="P30:Q30"/>
    <mergeCell ref="N31:O31"/>
    <mergeCell ref="P31:Q31"/>
    <mergeCell ref="N33:O33"/>
    <mergeCell ref="P33:Q33"/>
    <mergeCell ref="C32:D32"/>
    <mergeCell ref="E32:F32"/>
    <mergeCell ref="C33:D33"/>
    <mergeCell ref="E33:F33"/>
    <mergeCell ref="J33:K33"/>
    <mergeCell ref="L33:M33"/>
    <mergeCell ref="J32:K32"/>
    <mergeCell ref="L32:M32"/>
    <mergeCell ref="C34:D34"/>
    <mergeCell ref="E34:F34"/>
    <mergeCell ref="J34:K34"/>
    <mergeCell ref="L34:M34"/>
    <mergeCell ref="N36:O36"/>
    <mergeCell ref="P36:Q36"/>
    <mergeCell ref="C35:D35"/>
    <mergeCell ref="E35:F35"/>
    <mergeCell ref="J35:K35"/>
    <mergeCell ref="L35:M35"/>
    <mergeCell ref="N34:O34"/>
    <mergeCell ref="P34:Q34"/>
    <mergeCell ref="N35:O35"/>
    <mergeCell ref="P35:Q35"/>
    <mergeCell ref="N37:O37"/>
    <mergeCell ref="P37:Q37"/>
    <mergeCell ref="C36:D36"/>
    <mergeCell ref="E36:F36"/>
    <mergeCell ref="C37:D37"/>
    <mergeCell ref="E37:F37"/>
    <mergeCell ref="J37:K37"/>
    <mergeCell ref="L37:M37"/>
    <mergeCell ref="J36:K36"/>
    <mergeCell ref="L36:M36"/>
    <mergeCell ref="C38:D38"/>
    <mergeCell ref="E38:F38"/>
    <mergeCell ref="J38:K38"/>
    <mergeCell ref="L38:M38"/>
    <mergeCell ref="N38:O38"/>
    <mergeCell ref="P38:Q38"/>
    <mergeCell ref="A41:A42"/>
    <mergeCell ref="B41:B42"/>
    <mergeCell ref="C41:D41"/>
    <mergeCell ref="E41:F41"/>
    <mergeCell ref="G41:G42"/>
    <mergeCell ref="H41:H42"/>
    <mergeCell ref="I41:I42"/>
    <mergeCell ref="J41:K41"/>
    <mergeCell ref="L41:M41"/>
    <mergeCell ref="N41:O41"/>
    <mergeCell ref="P41:Q41"/>
    <mergeCell ref="U41:U42"/>
    <mergeCell ref="N42:O42"/>
    <mergeCell ref="P42:Q42"/>
    <mergeCell ref="J43:K43"/>
    <mergeCell ref="L43:M43"/>
    <mergeCell ref="C42:D42"/>
    <mergeCell ref="E42:F42"/>
    <mergeCell ref="J42:K42"/>
    <mergeCell ref="L42:M42"/>
    <mergeCell ref="N43:O43"/>
    <mergeCell ref="P43:Q43"/>
    <mergeCell ref="C44:D44"/>
    <mergeCell ref="E44:F44"/>
    <mergeCell ref="J44:K44"/>
    <mergeCell ref="L44:M44"/>
    <mergeCell ref="N44:O44"/>
    <mergeCell ref="P44:Q44"/>
    <mergeCell ref="C43:D43"/>
    <mergeCell ref="E43:F43"/>
    <mergeCell ref="C45:D45"/>
    <mergeCell ref="E45:F45"/>
    <mergeCell ref="J45:K45"/>
    <mergeCell ref="L45:M45"/>
    <mergeCell ref="N47:O47"/>
    <mergeCell ref="P47:Q47"/>
    <mergeCell ref="C46:D46"/>
    <mergeCell ref="E46:F46"/>
    <mergeCell ref="J46:K46"/>
    <mergeCell ref="L46:M46"/>
    <mergeCell ref="N45:O45"/>
    <mergeCell ref="P45:Q45"/>
    <mergeCell ref="N46:O46"/>
    <mergeCell ref="P46:Q46"/>
    <mergeCell ref="N48:O48"/>
    <mergeCell ref="P48:Q48"/>
    <mergeCell ref="C47:D47"/>
    <mergeCell ref="E47:F47"/>
    <mergeCell ref="C48:D48"/>
    <mergeCell ref="E48:F48"/>
    <mergeCell ref="J48:K48"/>
    <mergeCell ref="L48:M48"/>
    <mergeCell ref="J47:K47"/>
    <mergeCell ref="L47:M47"/>
    <mergeCell ref="C49:D49"/>
    <mergeCell ref="E49:F49"/>
    <mergeCell ref="J49:K49"/>
    <mergeCell ref="L49:M49"/>
    <mergeCell ref="N51:O51"/>
    <mergeCell ref="P51:Q51"/>
    <mergeCell ref="C50:D50"/>
    <mergeCell ref="E50:F50"/>
    <mergeCell ref="J50:K50"/>
    <mergeCell ref="L50:M50"/>
    <mergeCell ref="N49:O49"/>
    <mergeCell ref="P49:Q49"/>
    <mergeCell ref="N50:O50"/>
    <mergeCell ref="P50:Q50"/>
    <mergeCell ref="N52:O52"/>
    <mergeCell ref="P52:Q52"/>
    <mergeCell ref="C51:D51"/>
    <mergeCell ref="E51:F51"/>
    <mergeCell ref="C52:D52"/>
    <mergeCell ref="E52:F52"/>
    <mergeCell ref="J52:K52"/>
    <mergeCell ref="L52:M52"/>
    <mergeCell ref="J51:K51"/>
    <mergeCell ref="L51:M51"/>
    <mergeCell ref="C53:D53"/>
    <mergeCell ref="E53:F53"/>
    <mergeCell ref="J53:K53"/>
    <mergeCell ref="L53:M53"/>
    <mergeCell ref="N55:O55"/>
    <mergeCell ref="P55:Q55"/>
    <mergeCell ref="C54:D54"/>
    <mergeCell ref="E54:F54"/>
    <mergeCell ref="J54:K54"/>
    <mergeCell ref="L54:M54"/>
    <mergeCell ref="N53:O53"/>
    <mergeCell ref="P53:Q53"/>
    <mergeCell ref="N54:O54"/>
    <mergeCell ref="P54:Q54"/>
    <mergeCell ref="N56:O56"/>
    <mergeCell ref="P56:Q56"/>
    <mergeCell ref="C55:D55"/>
    <mergeCell ref="E55:F55"/>
    <mergeCell ref="C56:D56"/>
    <mergeCell ref="E56:F56"/>
    <mergeCell ref="J56:K56"/>
    <mergeCell ref="L56:M56"/>
    <mergeCell ref="J55:K55"/>
    <mergeCell ref="L55:M55"/>
    <mergeCell ref="C57:D57"/>
    <mergeCell ref="E57:F57"/>
    <mergeCell ref="J57:K57"/>
    <mergeCell ref="L57:M57"/>
    <mergeCell ref="N59:O59"/>
    <mergeCell ref="P59:Q59"/>
    <mergeCell ref="C58:D58"/>
    <mergeCell ref="E58:F58"/>
    <mergeCell ref="J58:K58"/>
    <mergeCell ref="L58:M58"/>
    <mergeCell ref="N57:O57"/>
    <mergeCell ref="P57:Q57"/>
    <mergeCell ref="N58:O58"/>
    <mergeCell ref="P58:Q58"/>
    <mergeCell ref="N60:O60"/>
    <mergeCell ref="P60:Q60"/>
    <mergeCell ref="C59:D59"/>
    <mergeCell ref="E59:F59"/>
    <mergeCell ref="C60:D60"/>
    <mergeCell ref="E60:F60"/>
    <mergeCell ref="J60:K60"/>
    <mergeCell ref="L60:M60"/>
    <mergeCell ref="J59:K59"/>
    <mergeCell ref="L59:M59"/>
    <mergeCell ref="P61:Q61"/>
    <mergeCell ref="C62:D62"/>
    <mergeCell ref="E62:F62"/>
    <mergeCell ref="J62:K62"/>
    <mergeCell ref="L62:M62"/>
    <mergeCell ref="N62:O62"/>
    <mergeCell ref="P62:Q62"/>
    <mergeCell ref="C61:D61"/>
    <mergeCell ref="E61:F61"/>
    <mergeCell ref="J61:K61"/>
    <mergeCell ref="E63:F63"/>
    <mergeCell ref="J63:K63"/>
    <mergeCell ref="L63:M63"/>
    <mergeCell ref="N61:O61"/>
    <mergeCell ref="L61:M61"/>
    <mergeCell ref="P63:Q63"/>
    <mergeCell ref="A64:A67"/>
    <mergeCell ref="C64:D64"/>
    <mergeCell ref="E64:F64"/>
    <mergeCell ref="J64:K64"/>
    <mergeCell ref="L64:M64"/>
    <mergeCell ref="N64:O64"/>
    <mergeCell ref="P64:Q64"/>
    <mergeCell ref="C65:D65"/>
    <mergeCell ref="C63:D63"/>
    <mergeCell ref="J65:K65"/>
    <mergeCell ref="L65:M65"/>
    <mergeCell ref="N65:O65"/>
    <mergeCell ref="N63:O63"/>
    <mergeCell ref="J67:K67"/>
    <mergeCell ref="L67:M67"/>
    <mergeCell ref="P65:Q65"/>
    <mergeCell ref="C66:D66"/>
    <mergeCell ref="E66:F66"/>
    <mergeCell ref="J66:K66"/>
    <mergeCell ref="L66:M66"/>
    <mergeCell ref="N66:O66"/>
    <mergeCell ref="P66:Q66"/>
    <mergeCell ref="E65:F65"/>
    <mergeCell ref="N67:O67"/>
    <mergeCell ref="P67:Q67"/>
    <mergeCell ref="C68:D68"/>
    <mergeCell ref="E68:F68"/>
    <mergeCell ref="J68:K68"/>
    <mergeCell ref="L68:M68"/>
    <mergeCell ref="N68:O68"/>
    <mergeCell ref="P68:Q68"/>
    <mergeCell ref="C67:D67"/>
    <mergeCell ref="E67:F67"/>
    <mergeCell ref="L69:M69"/>
    <mergeCell ref="N69:O69"/>
    <mergeCell ref="P69:Q69"/>
    <mergeCell ref="A69:B69"/>
    <mergeCell ref="C69:D69"/>
    <mergeCell ref="E69:F69"/>
    <mergeCell ref="J69:K69"/>
  </mergeCells>
  <printOptions/>
  <pageMargins left="0.00039370078740157485" right="0.17" top="0.31" bottom="0.36" header="0.32" footer="0.35"/>
  <pageSetup horizontalDpi="600" verticalDpi="600" orientation="landscape" paperSize="9" scale="7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7"/>
  <sheetViews>
    <sheetView rightToLeft="1" tabSelected="1" workbookViewId="0" topLeftCell="M61">
      <selection activeCell="Z67" sqref="Z67"/>
    </sheetView>
  </sheetViews>
  <sheetFormatPr defaultColWidth="9.140625" defaultRowHeight="18" customHeight="1"/>
  <cols>
    <col min="1" max="1" width="2.8515625" style="5" customWidth="1"/>
    <col min="2" max="2" width="26.140625" style="6" customWidth="1"/>
    <col min="3" max="3" width="10.00390625" style="6" customWidth="1"/>
    <col min="4" max="4" width="1.57421875" style="6" customWidth="1"/>
    <col min="5" max="5" width="7.57421875" style="6" customWidth="1"/>
    <col min="6" max="6" width="4.8515625" style="6" customWidth="1"/>
    <col min="7" max="7" width="9.57421875" style="6" customWidth="1"/>
    <col min="8" max="8" width="10.28125" style="6" customWidth="1"/>
    <col min="9" max="9" width="9.7109375" style="6" customWidth="1"/>
    <col min="10" max="10" width="4.140625" style="6" customWidth="1"/>
    <col min="11" max="11" width="6.8515625" style="6" customWidth="1"/>
    <col min="12" max="12" width="6.140625" style="6" customWidth="1"/>
    <col min="13" max="13" width="6.7109375" style="6" customWidth="1"/>
    <col min="14" max="14" width="5.00390625" style="6" customWidth="1"/>
    <col min="15" max="15" width="6.421875" style="6" customWidth="1"/>
    <col min="16" max="16" width="4.57421875" style="6" customWidth="1"/>
    <col min="17" max="17" width="5.421875" style="6" customWidth="1"/>
    <col min="18" max="18" width="13.7109375" style="6" customWidth="1"/>
    <col min="19" max="19" width="13.421875" style="6" customWidth="1"/>
    <col min="20" max="20" width="12.8515625" style="6" customWidth="1"/>
    <col min="21" max="21" width="14.28125" style="6" customWidth="1"/>
    <col min="22" max="16384" width="9.140625" style="6" customWidth="1"/>
  </cols>
  <sheetData>
    <row r="1" spans="1:2" ht="18" customHeight="1">
      <c r="A1" s="103" t="s">
        <v>174</v>
      </c>
      <c r="B1" s="103"/>
    </row>
    <row r="2" spans="1:21" ht="18" customHeight="1">
      <c r="A2" s="101"/>
      <c r="B2" s="101"/>
      <c r="C2" s="101" t="s">
        <v>87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8"/>
    </row>
    <row r="3" spans="20:21" ht="18" customHeight="1">
      <c r="T3" s="102" t="s">
        <v>49</v>
      </c>
      <c r="U3" s="102"/>
    </row>
    <row r="4" spans="1:21" ht="18" customHeight="1">
      <c r="A4" s="95" t="s">
        <v>0</v>
      </c>
      <c r="B4" s="99" t="s">
        <v>60</v>
      </c>
      <c r="C4" s="93" t="s">
        <v>1</v>
      </c>
      <c r="D4" s="94"/>
      <c r="E4" s="93" t="s">
        <v>3</v>
      </c>
      <c r="F4" s="94"/>
      <c r="G4" s="95" t="s">
        <v>5</v>
      </c>
      <c r="H4" s="95" t="s">
        <v>6</v>
      </c>
      <c r="I4" s="95" t="s">
        <v>7</v>
      </c>
      <c r="J4" s="93" t="s">
        <v>8</v>
      </c>
      <c r="K4" s="94"/>
      <c r="L4" s="93" t="s">
        <v>10</v>
      </c>
      <c r="M4" s="94"/>
      <c r="N4" s="93" t="s">
        <v>12</v>
      </c>
      <c r="O4" s="94"/>
      <c r="P4" s="93" t="s">
        <v>15</v>
      </c>
      <c r="Q4" s="94"/>
      <c r="R4" s="9" t="s">
        <v>14</v>
      </c>
      <c r="S4" s="9" t="s">
        <v>17</v>
      </c>
      <c r="T4" s="9" t="s">
        <v>19</v>
      </c>
      <c r="U4" s="95" t="s">
        <v>21</v>
      </c>
    </row>
    <row r="5" spans="1:21" ht="18" customHeight="1">
      <c r="A5" s="96"/>
      <c r="B5" s="67"/>
      <c r="C5" s="91" t="s">
        <v>2</v>
      </c>
      <c r="D5" s="92"/>
      <c r="E5" s="91" t="s">
        <v>4</v>
      </c>
      <c r="F5" s="92"/>
      <c r="G5" s="96"/>
      <c r="H5" s="96"/>
      <c r="I5" s="96"/>
      <c r="J5" s="91" t="s">
        <v>9</v>
      </c>
      <c r="K5" s="92"/>
      <c r="L5" s="91" t="s">
        <v>11</v>
      </c>
      <c r="M5" s="92"/>
      <c r="N5" s="91" t="s">
        <v>13</v>
      </c>
      <c r="O5" s="92"/>
      <c r="P5" s="91" t="s">
        <v>16</v>
      </c>
      <c r="Q5" s="92"/>
      <c r="R5" s="10" t="s">
        <v>51</v>
      </c>
      <c r="S5" s="10" t="s">
        <v>18</v>
      </c>
      <c r="T5" s="10" t="s">
        <v>20</v>
      </c>
      <c r="U5" s="96"/>
    </row>
    <row r="6" spans="1:21" ht="18" customHeight="1">
      <c r="A6" s="12">
        <v>1</v>
      </c>
      <c r="B6" s="13" t="s">
        <v>62</v>
      </c>
      <c r="C6" s="80">
        <f>SUM(C7:C12)</f>
        <v>111872.08</v>
      </c>
      <c r="D6" s="81"/>
      <c r="E6" s="80">
        <f aca="true" t="shared" si="0" ref="E6:P6">SUM(E7:E12)</f>
        <v>110575</v>
      </c>
      <c r="F6" s="81"/>
      <c r="G6" s="11">
        <f t="shared" si="0"/>
        <v>0</v>
      </c>
      <c r="H6" s="11">
        <f t="shared" si="0"/>
        <v>0</v>
      </c>
      <c r="I6" s="11">
        <f t="shared" si="0"/>
        <v>0</v>
      </c>
      <c r="J6" s="80">
        <f t="shared" si="0"/>
        <v>6892.5</v>
      </c>
      <c r="K6" s="81"/>
      <c r="L6" s="80">
        <f t="shared" si="0"/>
        <v>944</v>
      </c>
      <c r="M6" s="81"/>
      <c r="N6" s="80">
        <f t="shared" si="0"/>
        <v>18870</v>
      </c>
      <c r="O6" s="81"/>
      <c r="P6" s="80">
        <f t="shared" si="0"/>
        <v>0</v>
      </c>
      <c r="Q6" s="81"/>
      <c r="R6" s="11">
        <f aca="true" t="shared" si="1" ref="R6:R38">E6+G6+H6+I6+J6+L6+N6+P6</f>
        <v>137281.5</v>
      </c>
      <c r="S6" s="11">
        <f>C6+E6+G6+H6+I6+J6+L6+N6+P6</f>
        <v>249153.58000000002</v>
      </c>
      <c r="T6" s="11">
        <f>SUM(T7:T12)</f>
        <v>7500</v>
      </c>
      <c r="U6" s="11">
        <f>S6+T6</f>
        <v>256653.58000000002</v>
      </c>
    </row>
    <row r="7" spans="1:21" ht="18" customHeight="1">
      <c r="A7" s="88"/>
      <c r="B7" s="2" t="s">
        <v>67</v>
      </c>
      <c r="C7" s="68">
        <v>47307.32</v>
      </c>
      <c r="D7" s="69"/>
      <c r="E7" s="84">
        <v>64985</v>
      </c>
      <c r="F7" s="85"/>
      <c r="G7" s="7"/>
      <c r="H7" s="7"/>
      <c r="I7" s="7"/>
      <c r="J7" s="84">
        <v>6892.5</v>
      </c>
      <c r="K7" s="85"/>
      <c r="L7" s="84">
        <v>760</v>
      </c>
      <c r="M7" s="85"/>
      <c r="N7" s="84">
        <v>9570</v>
      </c>
      <c r="O7" s="85"/>
      <c r="P7" s="86"/>
      <c r="Q7" s="87"/>
      <c r="R7" s="11">
        <f t="shared" si="1"/>
        <v>82207.5</v>
      </c>
      <c r="S7" s="11">
        <f aca="true" t="shared" si="2" ref="S7:S38">C7+E7+G7+H7+I7+J7+L7+N7+P7</f>
        <v>129514.82</v>
      </c>
      <c r="T7" s="7"/>
      <c r="U7" s="11">
        <f aca="true" t="shared" si="3" ref="U7:U38">S7+T7</f>
        <v>129514.82</v>
      </c>
    </row>
    <row r="8" spans="1:21" ht="18" customHeight="1">
      <c r="A8" s="89"/>
      <c r="B8" s="2" t="s">
        <v>69</v>
      </c>
      <c r="C8" s="84">
        <v>6548</v>
      </c>
      <c r="D8" s="85"/>
      <c r="E8" s="84">
        <v>1380.5</v>
      </c>
      <c r="F8" s="85"/>
      <c r="G8" s="7"/>
      <c r="H8" s="7"/>
      <c r="I8" s="7"/>
      <c r="J8" s="84"/>
      <c r="K8" s="85"/>
      <c r="L8" s="86"/>
      <c r="M8" s="87"/>
      <c r="N8" s="84">
        <v>1000</v>
      </c>
      <c r="O8" s="85"/>
      <c r="P8" s="84"/>
      <c r="Q8" s="85"/>
      <c r="R8" s="11">
        <f t="shared" si="1"/>
        <v>2380.5</v>
      </c>
      <c r="S8" s="11">
        <f>C8+E8+G8+H8+I8+J8+L8+N8+P8</f>
        <v>8928.5</v>
      </c>
      <c r="T8" s="7"/>
      <c r="U8" s="11">
        <f t="shared" si="3"/>
        <v>8928.5</v>
      </c>
    </row>
    <row r="9" spans="1:21" ht="18" customHeight="1">
      <c r="A9" s="89"/>
      <c r="B9" s="2" t="s">
        <v>61</v>
      </c>
      <c r="C9" s="84">
        <v>16791.76</v>
      </c>
      <c r="D9" s="85"/>
      <c r="E9" s="84">
        <v>3001.5</v>
      </c>
      <c r="F9" s="85"/>
      <c r="G9" s="7"/>
      <c r="H9" s="7"/>
      <c r="I9" s="7"/>
      <c r="J9" s="84"/>
      <c r="K9" s="85"/>
      <c r="L9" s="84">
        <v>100</v>
      </c>
      <c r="M9" s="85"/>
      <c r="N9" s="84">
        <v>1300</v>
      </c>
      <c r="O9" s="85"/>
      <c r="P9" s="86"/>
      <c r="Q9" s="87"/>
      <c r="R9" s="11">
        <f t="shared" si="1"/>
        <v>4401.5</v>
      </c>
      <c r="S9" s="11">
        <f t="shared" si="2"/>
        <v>21193.26</v>
      </c>
      <c r="T9" s="7"/>
      <c r="U9" s="11">
        <f t="shared" si="3"/>
        <v>21193.26</v>
      </c>
    </row>
    <row r="10" spans="1:21" ht="18" customHeight="1">
      <c r="A10" s="89"/>
      <c r="B10" s="2" t="s">
        <v>75</v>
      </c>
      <c r="C10" s="84"/>
      <c r="D10" s="85"/>
      <c r="E10" s="84"/>
      <c r="F10" s="85"/>
      <c r="G10" s="7"/>
      <c r="H10" s="7"/>
      <c r="I10" s="7"/>
      <c r="J10" s="84"/>
      <c r="K10" s="85"/>
      <c r="L10" s="84"/>
      <c r="M10" s="85"/>
      <c r="N10" s="84"/>
      <c r="O10" s="85"/>
      <c r="P10" s="86"/>
      <c r="Q10" s="87"/>
      <c r="R10" s="11">
        <f t="shared" si="1"/>
        <v>0</v>
      </c>
      <c r="S10" s="11">
        <f t="shared" si="2"/>
        <v>0</v>
      </c>
      <c r="T10" s="7"/>
      <c r="U10" s="11">
        <f t="shared" si="3"/>
        <v>0</v>
      </c>
    </row>
    <row r="11" spans="1:21" ht="18" customHeight="1">
      <c r="A11" s="89"/>
      <c r="B11" s="2" t="s">
        <v>73</v>
      </c>
      <c r="C11" s="84">
        <v>25230</v>
      </c>
      <c r="D11" s="85"/>
      <c r="E11" s="84">
        <v>28908</v>
      </c>
      <c r="F11" s="85"/>
      <c r="G11" s="7"/>
      <c r="H11" s="7"/>
      <c r="I11" s="7"/>
      <c r="J11" s="84"/>
      <c r="K11" s="85"/>
      <c r="L11" s="84">
        <v>34</v>
      </c>
      <c r="M11" s="85"/>
      <c r="N11" s="84">
        <v>4500</v>
      </c>
      <c r="O11" s="85"/>
      <c r="P11" s="86"/>
      <c r="Q11" s="87"/>
      <c r="R11" s="11">
        <f t="shared" si="1"/>
        <v>33442</v>
      </c>
      <c r="S11" s="11">
        <f t="shared" si="2"/>
        <v>58672</v>
      </c>
      <c r="T11" s="7">
        <v>4000</v>
      </c>
      <c r="U11" s="11">
        <f t="shared" si="3"/>
        <v>62672</v>
      </c>
    </row>
    <row r="12" spans="1:21" ht="18" customHeight="1">
      <c r="A12" s="90"/>
      <c r="B12" s="2" t="s">
        <v>74</v>
      </c>
      <c r="C12" s="70">
        <v>15995</v>
      </c>
      <c r="D12" s="71"/>
      <c r="E12" s="84">
        <v>12300</v>
      </c>
      <c r="F12" s="85"/>
      <c r="G12" s="7"/>
      <c r="H12" s="7"/>
      <c r="I12" s="7"/>
      <c r="J12" s="84"/>
      <c r="K12" s="85"/>
      <c r="L12" s="84">
        <v>50</v>
      </c>
      <c r="M12" s="85"/>
      <c r="N12" s="84">
        <v>2500</v>
      </c>
      <c r="O12" s="85"/>
      <c r="P12" s="86"/>
      <c r="Q12" s="87"/>
      <c r="R12" s="11">
        <f t="shared" si="1"/>
        <v>14850</v>
      </c>
      <c r="S12" s="11">
        <f t="shared" si="2"/>
        <v>30845</v>
      </c>
      <c r="T12" s="7">
        <v>3500</v>
      </c>
      <c r="U12" s="11">
        <f t="shared" si="3"/>
        <v>34345</v>
      </c>
    </row>
    <row r="13" spans="1:21" ht="18" customHeight="1">
      <c r="A13" s="1">
        <v>2</v>
      </c>
      <c r="B13" s="2" t="s">
        <v>22</v>
      </c>
      <c r="C13" s="68">
        <v>21583.128</v>
      </c>
      <c r="D13" s="69"/>
      <c r="E13" s="84">
        <v>35959</v>
      </c>
      <c r="F13" s="85"/>
      <c r="G13" s="7"/>
      <c r="H13" s="7"/>
      <c r="I13" s="7"/>
      <c r="J13" s="84">
        <v>66500</v>
      </c>
      <c r="K13" s="85"/>
      <c r="L13" s="84">
        <v>50</v>
      </c>
      <c r="M13" s="85"/>
      <c r="N13" s="84">
        <v>4500</v>
      </c>
      <c r="O13" s="85"/>
      <c r="P13" s="86"/>
      <c r="Q13" s="87"/>
      <c r="R13" s="11">
        <f t="shared" si="1"/>
        <v>107009</v>
      </c>
      <c r="S13" s="11">
        <f t="shared" si="2"/>
        <v>128592.128</v>
      </c>
      <c r="T13" s="7"/>
      <c r="U13" s="11">
        <f t="shared" si="3"/>
        <v>128592.128</v>
      </c>
    </row>
    <row r="14" spans="1:21" ht="18" customHeight="1">
      <c r="A14" s="12">
        <v>3</v>
      </c>
      <c r="B14" s="13" t="s">
        <v>63</v>
      </c>
      <c r="C14" s="80">
        <f>SUM(C15:C29)</f>
        <v>232219.932</v>
      </c>
      <c r="D14" s="81"/>
      <c r="E14" s="80">
        <f aca="true" t="shared" si="4" ref="E14:P14">SUM(E15:E29)</f>
        <v>289021.28</v>
      </c>
      <c r="F14" s="81"/>
      <c r="G14" s="11">
        <f t="shared" si="4"/>
        <v>0</v>
      </c>
      <c r="H14" s="11">
        <f t="shared" si="4"/>
        <v>0</v>
      </c>
      <c r="I14" s="11">
        <f t="shared" si="4"/>
        <v>451</v>
      </c>
      <c r="J14" s="80">
        <f t="shared" si="4"/>
        <v>40550</v>
      </c>
      <c r="K14" s="81"/>
      <c r="L14" s="80">
        <f t="shared" si="4"/>
        <v>401328.75</v>
      </c>
      <c r="M14" s="81"/>
      <c r="N14" s="80">
        <f t="shared" si="4"/>
        <v>239255.75</v>
      </c>
      <c r="O14" s="81"/>
      <c r="P14" s="80">
        <f t="shared" si="4"/>
        <v>0</v>
      </c>
      <c r="Q14" s="81"/>
      <c r="R14" s="11">
        <f t="shared" si="1"/>
        <v>970606.78</v>
      </c>
      <c r="S14" s="11">
        <f t="shared" si="2"/>
        <v>1202826.712</v>
      </c>
      <c r="T14" s="11">
        <f>SUM(T15:T29)</f>
        <v>630900</v>
      </c>
      <c r="U14" s="11">
        <f t="shared" si="3"/>
        <v>1833726.712</v>
      </c>
    </row>
    <row r="15" spans="1:21" ht="18" customHeight="1">
      <c r="A15" s="88"/>
      <c r="B15" s="2" t="s">
        <v>53</v>
      </c>
      <c r="C15" s="84">
        <v>50199</v>
      </c>
      <c r="D15" s="85"/>
      <c r="E15" s="84">
        <v>75000</v>
      </c>
      <c r="F15" s="85"/>
      <c r="G15" s="7"/>
      <c r="H15" s="7"/>
      <c r="I15" s="7"/>
      <c r="J15" s="84">
        <v>20000</v>
      </c>
      <c r="K15" s="85"/>
      <c r="L15" s="84">
        <v>321</v>
      </c>
      <c r="M15" s="85"/>
      <c r="N15" s="84">
        <v>170090</v>
      </c>
      <c r="O15" s="85"/>
      <c r="P15" s="86"/>
      <c r="Q15" s="87"/>
      <c r="R15" s="11">
        <f t="shared" si="1"/>
        <v>265411</v>
      </c>
      <c r="S15" s="11">
        <f t="shared" si="2"/>
        <v>315610</v>
      </c>
      <c r="T15" s="7"/>
      <c r="U15" s="11">
        <f t="shared" si="3"/>
        <v>315610</v>
      </c>
    </row>
    <row r="16" spans="1:21" ht="18" customHeight="1">
      <c r="A16" s="89"/>
      <c r="B16" s="2" t="s">
        <v>66</v>
      </c>
      <c r="C16" s="68">
        <v>35098.8</v>
      </c>
      <c r="D16" s="69"/>
      <c r="E16" s="84">
        <v>24750</v>
      </c>
      <c r="F16" s="85"/>
      <c r="G16" s="7"/>
      <c r="H16" s="7"/>
      <c r="I16" s="7"/>
      <c r="J16" s="84">
        <v>17100</v>
      </c>
      <c r="K16" s="85"/>
      <c r="L16" s="84">
        <v>201250</v>
      </c>
      <c r="M16" s="85"/>
      <c r="N16" s="84">
        <v>5000</v>
      </c>
      <c r="O16" s="85"/>
      <c r="P16" s="86"/>
      <c r="Q16" s="87"/>
      <c r="R16" s="11">
        <f t="shared" si="1"/>
        <v>248100</v>
      </c>
      <c r="S16" s="11">
        <f t="shared" si="2"/>
        <v>283198.8</v>
      </c>
      <c r="T16" s="7">
        <v>600000</v>
      </c>
      <c r="U16" s="11">
        <f t="shared" si="3"/>
        <v>883198.8</v>
      </c>
    </row>
    <row r="17" spans="1:21" ht="18" customHeight="1">
      <c r="A17" s="89"/>
      <c r="B17" s="2" t="s">
        <v>70</v>
      </c>
      <c r="C17" s="84">
        <v>9661</v>
      </c>
      <c r="D17" s="85"/>
      <c r="E17" s="84">
        <v>2500</v>
      </c>
      <c r="F17" s="85"/>
      <c r="G17" s="7"/>
      <c r="H17" s="7"/>
      <c r="I17" s="7"/>
      <c r="J17" s="84"/>
      <c r="K17" s="85"/>
      <c r="L17" s="84">
        <v>125</v>
      </c>
      <c r="M17" s="85"/>
      <c r="N17" s="84">
        <v>1800</v>
      </c>
      <c r="O17" s="85"/>
      <c r="P17" s="86"/>
      <c r="Q17" s="87"/>
      <c r="R17" s="11">
        <f t="shared" si="1"/>
        <v>4425</v>
      </c>
      <c r="S17" s="11">
        <f t="shared" si="2"/>
        <v>14086</v>
      </c>
      <c r="T17" s="7"/>
      <c r="U17" s="11">
        <f t="shared" si="3"/>
        <v>14086</v>
      </c>
    </row>
    <row r="18" spans="1:21" ht="18" customHeight="1">
      <c r="A18" s="89"/>
      <c r="B18" s="2" t="s">
        <v>71</v>
      </c>
      <c r="C18" s="84">
        <v>728</v>
      </c>
      <c r="D18" s="85"/>
      <c r="E18" s="84">
        <v>762.75</v>
      </c>
      <c r="F18" s="85"/>
      <c r="G18" s="7"/>
      <c r="H18" s="7"/>
      <c r="I18" s="7"/>
      <c r="J18" s="84"/>
      <c r="K18" s="85"/>
      <c r="L18" s="84">
        <v>5</v>
      </c>
      <c r="M18" s="85"/>
      <c r="N18" s="84">
        <v>262</v>
      </c>
      <c r="O18" s="85"/>
      <c r="P18" s="86"/>
      <c r="Q18" s="87"/>
      <c r="R18" s="11">
        <f t="shared" si="1"/>
        <v>1029.75</v>
      </c>
      <c r="S18" s="11">
        <f t="shared" si="2"/>
        <v>1757.75</v>
      </c>
      <c r="T18" s="7">
        <v>1000</v>
      </c>
      <c r="U18" s="11">
        <f t="shared" si="3"/>
        <v>2757.75</v>
      </c>
    </row>
    <row r="19" spans="1:21" ht="18" customHeight="1">
      <c r="A19" s="89"/>
      <c r="B19" s="2" t="s">
        <v>72</v>
      </c>
      <c r="C19" s="84">
        <v>25264.2</v>
      </c>
      <c r="D19" s="85"/>
      <c r="E19" s="84">
        <v>62379.33</v>
      </c>
      <c r="F19" s="85"/>
      <c r="G19" s="7"/>
      <c r="H19" s="7"/>
      <c r="I19" s="7">
        <v>451</v>
      </c>
      <c r="J19" s="84">
        <v>750</v>
      </c>
      <c r="K19" s="85"/>
      <c r="L19" s="84">
        <v>160772</v>
      </c>
      <c r="M19" s="85"/>
      <c r="N19" s="84">
        <v>5000</v>
      </c>
      <c r="O19" s="85"/>
      <c r="P19" s="86"/>
      <c r="Q19" s="87"/>
      <c r="R19" s="11">
        <f t="shared" si="1"/>
        <v>229352.33000000002</v>
      </c>
      <c r="S19" s="11">
        <f t="shared" si="2"/>
        <v>254616.53</v>
      </c>
      <c r="T19" s="7">
        <v>10000</v>
      </c>
      <c r="U19" s="11">
        <f t="shared" si="3"/>
        <v>264616.53</v>
      </c>
    </row>
    <row r="20" spans="1:21" ht="18" customHeight="1">
      <c r="A20" s="89"/>
      <c r="B20" s="2" t="s">
        <v>83</v>
      </c>
      <c r="C20" s="84">
        <v>679.208</v>
      </c>
      <c r="D20" s="85"/>
      <c r="E20" s="84">
        <v>330.5</v>
      </c>
      <c r="F20" s="85"/>
      <c r="G20" s="7"/>
      <c r="H20" s="7"/>
      <c r="I20" s="7"/>
      <c r="J20" s="84"/>
      <c r="K20" s="85"/>
      <c r="L20" s="84"/>
      <c r="M20" s="85"/>
      <c r="N20" s="84">
        <v>200</v>
      </c>
      <c r="O20" s="85"/>
      <c r="P20" s="86"/>
      <c r="Q20" s="87"/>
      <c r="R20" s="11">
        <f t="shared" si="1"/>
        <v>530.5</v>
      </c>
      <c r="S20" s="11">
        <f t="shared" si="2"/>
        <v>1209.708</v>
      </c>
      <c r="T20" s="7"/>
      <c r="U20" s="11">
        <f t="shared" si="3"/>
        <v>1209.708</v>
      </c>
    </row>
    <row r="21" spans="1:21" ht="18" customHeight="1">
      <c r="A21" s="89"/>
      <c r="B21" s="2" t="s">
        <v>76</v>
      </c>
      <c r="C21" s="84">
        <v>44632.45</v>
      </c>
      <c r="D21" s="85"/>
      <c r="E21" s="84">
        <v>44887</v>
      </c>
      <c r="F21" s="85"/>
      <c r="G21" s="7"/>
      <c r="H21" s="7"/>
      <c r="I21" s="7"/>
      <c r="J21" s="84">
        <v>2500</v>
      </c>
      <c r="K21" s="85"/>
      <c r="L21" s="84">
        <v>290</v>
      </c>
      <c r="M21" s="85"/>
      <c r="N21" s="84">
        <v>4740</v>
      </c>
      <c r="O21" s="85"/>
      <c r="P21" s="86"/>
      <c r="Q21" s="87"/>
      <c r="R21" s="11">
        <f t="shared" si="1"/>
        <v>52417</v>
      </c>
      <c r="S21" s="11">
        <f t="shared" si="2"/>
        <v>97049.45</v>
      </c>
      <c r="T21" s="7">
        <v>12000</v>
      </c>
      <c r="U21" s="11">
        <f t="shared" si="3"/>
        <v>109049.45</v>
      </c>
    </row>
    <row r="22" spans="1:21" ht="18" customHeight="1">
      <c r="A22" s="89"/>
      <c r="B22" s="2" t="s">
        <v>84</v>
      </c>
      <c r="C22" s="84">
        <v>856.39</v>
      </c>
      <c r="D22" s="85"/>
      <c r="E22" s="84">
        <v>798</v>
      </c>
      <c r="F22" s="85"/>
      <c r="G22" s="7"/>
      <c r="H22" s="7"/>
      <c r="I22" s="7"/>
      <c r="J22" s="84"/>
      <c r="K22" s="85"/>
      <c r="L22" s="84">
        <v>5</v>
      </c>
      <c r="M22" s="85"/>
      <c r="N22" s="84">
        <v>240</v>
      </c>
      <c r="O22" s="85"/>
      <c r="P22" s="86"/>
      <c r="Q22" s="87"/>
      <c r="R22" s="11">
        <f t="shared" si="1"/>
        <v>1043</v>
      </c>
      <c r="S22" s="11">
        <f t="shared" si="2"/>
        <v>1899.3899999999999</v>
      </c>
      <c r="T22" s="7"/>
      <c r="U22" s="11">
        <f t="shared" si="3"/>
        <v>1899.3899999999999</v>
      </c>
    </row>
    <row r="23" spans="1:21" ht="18" customHeight="1">
      <c r="A23" s="89"/>
      <c r="B23" s="2" t="s">
        <v>77</v>
      </c>
      <c r="C23" s="84">
        <v>1696</v>
      </c>
      <c r="D23" s="85"/>
      <c r="E23" s="84">
        <v>2446</v>
      </c>
      <c r="F23" s="85"/>
      <c r="G23" s="7"/>
      <c r="H23" s="7"/>
      <c r="I23" s="7"/>
      <c r="J23" s="84">
        <v>200</v>
      </c>
      <c r="K23" s="85"/>
      <c r="L23" s="84">
        <v>100</v>
      </c>
      <c r="M23" s="85"/>
      <c r="N23" s="84">
        <v>431</v>
      </c>
      <c r="O23" s="85"/>
      <c r="P23" s="86"/>
      <c r="Q23" s="87"/>
      <c r="R23" s="11">
        <f t="shared" si="1"/>
        <v>3177</v>
      </c>
      <c r="S23" s="11">
        <f t="shared" si="2"/>
        <v>4873</v>
      </c>
      <c r="T23" s="7">
        <v>7900</v>
      </c>
      <c r="U23" s="11">
        <f t="shared" si="3"/>
        <v>12773</v>
      </c>
    </row>
    <row r="24" spans="1:21" ht="18" customHeight="1">
      <c r="A24" s="16"/>
      <c r="B24" s="2" t="s">
        <v>85</v>
      </c>
      <c r="C24" s="84">
        <v>465.884</v>
      </c>
      <c r="D24" s="85"/>
      <c r="E24" s="84">
        <v>138.2</v>
      </c>
      <c r="F24" s="85"/>
      <c r="G24" s="7"/>
      <c r="H24" s="7"/>
      <c r="I24" s="7"/>
      <c r="J24" s="84"/>
      <c r="K24" s="85"/>
      <c r="L24" s="84">
        <v>2</v>
      </c>
      <c r="M24" s="85"/>
      <c r="N24" s="84">
        <v>75</v>
      </c>
      <c r="O24" s="85"/>
      <c r="P24" s="86"/>
      <c r="Q24" s="87"/>
      <c r="R24" s="11">
        <f t="shared" si="1"/>
        <v>215.2</v>
      </c>
      <c r="S24" s="11">
        <f t="shared" si="2"/>
        <v>681.0840000000001</v>
      </c>
      <c r="T24" s="7"/>
      <c r="U24" s="11">
        <f t="shared" si="3"/>
        <v>681.0840000000001</v>
      </c>
    </row>
    <row r="25" spans="1:21" ht="18" customHeight="1">
      <c r="A25" s="16"/>
      <c r="B25" s="2" t="s">
        <v>78</v>
      </c>
      <c r="C25" s="84">
        <v>20000</v>
      </c>
      <c r="D25" s="85"/>
      <c r="E25" s="84">
        <v>9000</v>
      </c>
      <c r="F25" s="85"/>
      <c r="G25" s="7"/>
      <c r="H25" s="7"/>
      <c r="I25" s="7"/>
      <c r="J25" s="84"/>
      <c r="K25" s="85"/>
      <c r="L25" s="84">
        <v>6000</v>
      </c>
      <c r="M25" s="85"/>
      <c r="N25" s="84">
        <v>4000</v>
      </c>
      <c r="O25" s="85"/>
      <c r="P25" s="86"/>
      <c r="Q25" s="87"/>
      <c r="R25" s="11">
        <f t="shared" si="1"/>
        <v>19000</v>
      </c>
      <c r="S25" s="11">
        <f t="shared" si="2"/>
        <v>39000</v>
      </c>
      <c r="T25" s="7"/>
      <c r="U25" s="11">
        <f t="shared" si="3"/>
        <v>39000</v>
      </c>
    </row>
    <row r="26" spans="1:21" ht="18" customHeight="1">
      <c r="A26" s="16"/>
      <c r="B26" s="2" t="s">
        <v>79</v>
      </c>
      <c r="C26" s="84">
        <v>33000</v>
      </c>
      <c r="D26" s="85"/>
      <c r="E26" s="84">
        <v>26638.5</v>
      </c>
      <c r="F26" s="85"/>
      <c r="G26" s="7"/>
      <c r="H26" s="7"/>
      <c r="I26" s="7"/>
      <c r="J26" s="84"/>
      <c r="K26" s="85"/>
      <c r="L26" s="84">
        <v>203.75</v>
      </c>
      <c r="M26" s="85"/>
      <c r="N26" s="84">
        <v>40157.75</v>
      </c>
      <c r="O26" s="85"/>
      <c r="P26" s="86"/>
      <c r="Q26" s="87"/>
      <c r="R26" s="11">
        <f t="shared" si="1"/>
        <v>67000</v>
      </c>
      <c r="S26" s="11">
        <f t="shared" si="2"/>
        <v>100000</v>
      </c>
      <c r="T26" s="7"/>
      <c r="U26" s="11">
        <f t="shared" si="3"/>
        <v>100000</v>
      </c>
    </row>
    <row r="27" spans="1:21" ht="18" customHeight="1">
      <c r="A27" s="16"/>
      <c r="B27" s="2" t="s">
        <v>80</v>
      </c>
      <c r="C27" s="84">
        <v>7592</v>
      </c>
      <c r="D27" s="85"/>
      <c r="E27" s="84">
        <v>38000</v>
      </c>
      <c r="F27" s="85"/>
      <c r="G27" s="7"/>
      <c r="H27" s="7"/>
      <c r="I27" s="7"/>
      <c r="J27" s="84"/>
      <c r="K27" s="85"/>
      <c r="L27" s="84">
        <v>32000</v>
      </c>
      <c r="M27" s="85"/>
      <c r="N27" s="84">
        <v>7000</v>
      </c>
      <c r="O27" s="85"/>
      <c r="P27" s="86"/>
      <c r="Q27" s="87"/>
      <c r="R27" s="11">
        <f t="shared" si="1"/>
        <v>77000</v>
      </c>
      <c r="S27" s="11">
        <f t="shared" si="2"/>
        <v>84592</v>
      </c>
      <c r="T27" s="7"/>
      <c r="U27" s="11">
        <f t="shared" si="3"/>
        <v>84592</v>
      </c>
    </row>
    <row r="28" spans="1:21" ht="18" customHeight="1">
      <c r="A28" s="16"/>
      <c r="B28" s="2" t="s">
        <v>81</v>
      </c>
      <c r="C28" s="84"/>
      <c r="D28" s="85"/>
      <c r="E28" s="84"/>
      <c r="F28" s="85"/>
      <c r="G28" s="7"/>
      <c r="H28" s="7"/>
      <c r="I28" s="7"/>
      <c r="J28" s="84"/>
      <c r="K28" s="85"/>
      <c r="L28" s="84"/>
      <c r="M28" s="85"/>
      <c r="N28" s="84"/>
      <c r="O28" s="85"/>
      <c r="P28" s="86"/>
      <c r="Q28" s="87"/>
      <c r="R28" s="11">
        <f t="shared" si="1"/>
        <v>0</v>
      </c>
      <c r="S28" s="11">
        <f t="shared" si="2"/>
        <v>0</v>
      </c>
      <c r="T28" s="7"/>
      <c r="U28" s="11">
        <f t="shared" si="3"/>
        <v>0</v>
      </c>
    </row>
    <row r="29" spans="1:21" ht="18" customHeight="1">
      <c r="A29" s="16"/>
      <c r="B29" s="2" t="s">
        <v>82</v>
      </c>
      <c r="C29" s="84">
        <v>2347</v>
      </c>
      <c r="D29" s="85"/>
      <c r="E29" s="84">
        <v>1391</v>
      </c>
      <c r="F29" s="85"/>
      <c r="G29" s="7"/>
      <c r="H29" s="7"/>
      <c r="I29" s="7"/>
      <c r="J29" s="84"/>
      <c r="K29" s="85"/>
      <c r="L29" s="84">
        <v>255</v>
      </c>
      <c r="M29" s="85"/>
      <c r="N29" s="84">
        <v>260</v>
      </c>
      <c r="O29" s="85"/>
      <c r="P29" s="86"/>
      <c r="Q29" s="87"/>
      <c r="R29" s="11">
        <f t="shared" si="1"/>
        <v>1906</v>
      </c>
      <c r="S29" s="11">
        <f t="shared" si="2"/>
        <v>4253</v>
      </c>
      <c r="T29" s="7"/>
      <c r="U29" s="11">
        <f t="shared" si="3"/>
        <v>4253</v>
      </c>
    </row>
    <row r="30" spans="1:21" ht="18" customHeight="1">
      <c r="A30" s="1">
        <v>4</v>
      </c>
      <c r="B30" s="2" t="s">
        <v>23</v>
      </c>
      <c r="C30" s="84">
        <v>115000</v>
      </c>
      <c r="D30" s="85"/>
      <c r="E30" s="84">
        <v>160500</v>
      </c>
      <c r="F30" s="85"/>
      <c r="G30" s="7"/>
      <c r="H30" s="7"/>
      <c r="I30" s="7"/>
      <c r="J30" s="84"/>
      <c r="K30" s="85"/>
      <c r="L30" s="84">
        <v>8051</v>
      </c>
      <c r="M30" s="85"/>
      <c r="N30" s="84">
        <v>15000</v>
      </c>
      <c r="O30" s="85"/>
      <c r="P30" s="86"/>
      <c r="Q30" s="87"/>
      <c r="R30" s="11">
        <f t="shared" si="1"/>
        <v>183551</v>
      </c>
      <c r="S30" s="11">
        <f t="shared" si="2"/>
        <v>298551</v>
      </c>
      <c r="T30" s="7">
        <v>25000</v>
      </c>
      <c r="U30" s="11">
        <f t="shared" si="3"/>
        <v>323551</v>
      </c>
    </row>
    <row r="31" spans="1:21" ht="18" customHeight="1">
      <c r="A31" s="12">
        <v>5</v>
      </c>
      <c r="B31" s="13" t="s">
        <v>65</v>
      </c>
      <c r="C31" s="80">
        <f>SUM(C32:C33)</f>
        <v>48267.395</v>
      </c>
      <c r="D31" s="81"/>
      <c r="E31" s="80">
        <f aca="true" t="shared" si="5" ref="E31:P31">SUM(E32:E33)</f>
        <v>1854332.303</v>
      </c>
      <c r="F31" s="81"/>
      <c r="G31" s="11">
        <f t="shared" si="5"/>
        <v>760000</v>
      </c>
      <c r="H31" s="11">
        <f t="shared" si="5"/>
        <v>2148052.92</v>
      </c>
      <c r="I31" s="11">
        <f t="shared" si="5"/>
        <v>1707687.568</v>
      </c>
      <c r="J31" s="80">
        <f t="shared" si="5"/>
        <v>4993400</v>
      </c>
      <c r="K31" s="81"/>
      <c r="L31" s="80">
        <f t="shared" si="5"/>
        <v>5331092.556</v>
      </c>
      <c r="M31" s="81"/>
      <c r="N31" s="80">
        <f t="shared" si="5"/>
        <v>92227.5</v>
      </c>
      <c r="O31" s="81"/>
      <c r="P31" s="80">
        <f t="shared" si="5"/>
        <v>4051000</v>
      </c>
      <c r="Q31" s="81"/>
      <c r="R31" s="11">
        <f t="shared" si="1"/>
        <v>20937792.847000003</v>
      </c>
      <c r="S31" s="11">
        <f t="shared" si="2"/>
        <v>20986060.242</v>
      </c>
      <c r="T31" s="11">
        <f>SUM(T32:T33)</f>
        <v>524000</v>
      </c>
      <c r="U31" s="11">
        <f t="shared" si="3"/>
        <v>21510060.242</v>
      </c>
    </row>
    <row r="32" spans="1:21" ht="18" customHeight="1">
      <c r="A32" s="88"/>
      <c r="B32" s="2" t="s">
        <v>54</v>
      </c>
      <c r="C32" s="84">
        <v>48267.395</v>
      </c>
      <c r="D32" s="85"/>
      <c r="E32" s="84">
        <v>39070.303</v>
      </c>
      <c r="F32" s="85"/>
      <c r="G32" s="7"/>
      <c r="H32" s="7"/>
      <c r="I32" s="7"/>
      <c r="J32" s="84"/>
      <c r="K32" s="85"/>
      <c r="L32" s="84">
        <v>454</v>
      </c>
      <c r="M32" s="85"/>
      <c r="N32" s="84">
        <v>92227.5</v>
      </c>
      <c r="O32" s="85"/>
      <c r="P32" s="86"/>
      <c r="Q32" s="87"/>
      <c r="R32" s="11">
        <f t="shared" si="1"/>
        <v>131751.803</v>
      </c>
      <c r="S32" s="11">
        <f t="shared" si="2"/>
        <v>180019.198</v>
      </c>
      <c r="T32" s="7">
        <v>25000</v>
      </c>
      <c r="U32" s="11">
        <f t="shared" si="3"/>
        <v>205019.198</v>
      </c>
    </row>
    <row r="33" spans="1:21" ht="18" customHeight="1">
      <c r="A33" s="90"/>
      <c r="B33" s="2" t="s">
        <v>55</v>
      </c>
      <c r="C33" s="86"/>
      <c r="D33" s="87"/>
      <c r="E33" s="84">
        <v>1815262</v>
      </c>
      <c r="F33" s="85"/>
      <c r="G33" s="7">
        <v>760000</v>
      </c>
      <c r="H33" s="7">
        <v>2148052.92</v>
      </c>
      <c r="I33" s="7">
        <v>1707687.568</v>
      </c>
      <c r="J33" s="84">
        <v>4993400</v>
      </c>
      <c r="K33" s="85"/>
      <c r="L33" s="84">
        <v>5330638.556</v>
      </c>
      <c r="M33" s="85"/>
      <c r="N33" s="86"/>
      <c r="O33" s="87"/>
      <c r="P33" s="84">
        <v>4051000</v>
      </c>
      <c r="Q33" s="85"/>
      <c r="R33" s="11">
        <f t="shared" si="1"/>
        <v>20806041.044</v>
      </c>
      <c r="S33" s="11">
        <f t="shared" si="2"/>
        <v>20806041.044</v>
      </c>
      <c r="T33" s="7">
        <v>499000</v>
      </c>
      <c r="U33" s="11">
        <f t="shared" si="3"/>
        <v>21305041.044</v>
      </c>
    </row>
    <row r="34" spans="1:21" ht="18" customHeight="1">
      <c r="A34" s="1">
        <v>6</v>
      </c>
      <c r="B34" s="2" t="s">
        <v>24</v>
      </c>
      <c r="C34" s="66">
        <v>3580508.25</v>
      </c>
      <c r="D34" s="104"/>
      <c r="E34" s="84">
        <v>495000</v>
      </c>
      <c r="F34" s="85"/>
      <c r="G34" s="7"/>
      <c r="H34" s="7"/>
      <c r="I34" s="7"/>
      <c r="J34" s="84"/>
      <c r="K34" s="85"/>
      <c r="L34" s="84">
        <v>25000</v>
      </c>
      <c r="M34" s="85"/>
      <c r="N34" s="84">
        <v>467000</v>
      </c>
      <c r="O34" s="85"/>
      <c r="P34" s="86"/>
      <c r="Q34" s="87"/>
      <c r="R34" s="11">
        <f t="shared" si="1"/>
        <v>987000</v>
      </c>
      <c r="S34" s="11">
        <f t="shared" si="2"/>
        <v>4567508.25</v>
      </c>
      <c r="T34" s="7">
        <v>145000</v>
      </c>
      <c r="U34" s="11">
        <f t="shared" si="3"/>
        <v>4712508.25</v>
      </c>
    </row>
    <row r="35" spans="1:21" ht="18" customHeight="1">
      <c r="A35" s="1">
        <v>7</v>
      </c>
      <c r="B35" s="2" t="s">
        <v>25</v>
      </c>
      <c r="C35" s="84">
        <v>51515.44</v>
      </c>
      <c r="D35" s="85"/>
      <c r="E35" s="84">
        <v>28741</v>
      </c>
      <c r="F35" s="85"/>
      <c r="G35" s="7"/>
      <c r="H35" s="7"/>
      <c r="I35" s="7"/>
      <c r="J35" s="84">
        <v>20000</v>
      </c>
      <c r="K35" s="85"/>
      <c r="L35" s="84">
        <v>961</v>
      </c>
      <c r="M35" s="85"/>
      <c r="N35" s="84">
        <v>10125</v>
      </c>
      <c r="O35" s="85"/>
      <c r="P35" s="84">
        <v>750</v>
      </c>
      <c r="Q35" s="85"/>
      <c r="R35" s="11">
        <f t="shared" si="1"/>
        <v>60577</v>
      </c>
      <c r="S35" s="11">
        <f t="shared" si="2"/>
        <v>112092.44</v>
      </c>
      <c r="T35" s="7">
        <v>20500</v>
      </c>
      <c r="U35" s="11">
        <f t="shared" si="3"/>
        <v>132592.44</v>
      </c>
    </row>
    <row r="36" spans="1:21" ht="18" customHeight="1">
      <c r="A36" s="1">
        <v>8</v>
      </c>
      <c r="B36" s="2" t="s">
        <v>26</v>
      </c>
      <c r="C36" s="68">
        <v>774399.92</v>
      </c>
      <c r="D36" s="69"/>
      <c r="E36" s="84">
        <v>1383527.6</v>
      </c>
      <c r="F36" s="85"/>
      <c r="G36" s="7"/>
      <c r="H36" s="7"/>
      <c r="I36" s="7"/>
      <c r="J36" s="84"/>
      <c r="K36" s="85"/>
      <c r="L36" s="84">
        <v>39416</v>
      </c>
      <c r="M36" s="85"/>
      <c r="N36" s="84">
        <v>50000</v>
      </c>
      <c r="O36" s="85"/>
      <c r="P36" s="86"/>
      <c r="Q36" s="87"/>
      <c r="R36" s="11">
        <f t="shared" si="1"/>
        <v>1472943.6</v>
      </c>
      <c r="S36" s="11">
        <f t="shared" si="2"/>
        <v>2247343.52</v>
      </c>
      <c r="T36" s="7">
        <v>100000</v>
      </c>
      <c r="U36" s="11">
        <f t="shared" si="3"/>
        <v>2347343.52</v>
      </c>
    </row>
    <row r="37" spans="1:21" ht="18" customHeight="1">
      <c r="A37" s="1">
        <v>9</v>
      </c>
      <c r="B37" s="2" t="s">
        <v>27</v>
      </c>
      <c r="C37" s="84">
        <v>1941040</v>
      </c>
      <c r="D37" s="85"/>
      <c r="E37" s="84">
        <v>2142511</v>
      </c>
      <c r="F37" s="85"/>
      <c r="G37" s="7"/>
      <c r="H37" s="7"/>
      <c r="I37" s="7"/>
      <c r="J37" s="84"/>
      <c r="K37" s="85"/>
      <c r="L37" s="84">
        <v>700</v>
      </c>
      <c r="M37" s="85"/>
      <c r="N37" s="84">
        <v>1713248.356</v>
      </c>
      <c r="O37" s="85"/>
      <c r="P37" s="86"/>
      <c r="Q37" s="87"/>
      <c r="R37" s="11">
        <f t="shared" si="1"/>
        <v>3856459.3559999997</v>
      </c>
      <c r="S37" s="11">
        <f t="shared" si="2"/>
        <v>5797499.356</v>
      </c>
      <c r="T37" s="7">
        <v>290000</v>
      </c>
      <c r="U37" s="11">
        <f t="shared" si="3"/>
        <v>6087499.356</v>
      </c>
    </row>
    <row r="38" spans="1:21" ht="18" customHeight="1">
      <c r="A38" s="1">
        <v>10</v>
      </c>
      <c r="B38" s="2" t="s">
        <v>28</v>
      </c>
      <c r="C38" s="84">
        <v>141816.829</v>
      </c>
      <c r="D38" s="85"/>
      <c r="E38" s="84">
        <v>80000</v>
      </c>
      <c r="F38" s="85"/>
      <c r="G38" s="7"/>
      <c r="H38" s="7"/>
      <c r="I38" s="7"/>
      <c r="J38" s="84"/>
      <c r="K38" s="85"/>
      <c r="L38" s="84">
        <v>259</v>
      </c>
      <c r="M38" s="85"/>
      <c r="N38" s="84">
        <v>4000</v>
      </c>
      <c r="O38" s="85"/>
      <c r="P38" s="86"/>
      <c r="Q38" s="87"/>
      <c r="R38" s="11">
        <f t="shared" si="1"/>
        <v>84259</v>
      </c>
      <c r="S38" s="11">
        <f t="shared" si="2"/>
        <v>226075.829</v>
      </c>
      <c r="T38" s="7">
        <v>12000</v>
      </c>
      <c r="U38" s="11">
        <f t="shared" si="3"/>
        <v>238075.829</v>
      </c>
    </row>
    <row r="39" spans="1:21" ht="18" customHeight="1">
      <c r="A39" s="56"/>
      <c r="B39" s="57"/>
      <c r="C39" s="56"/>
      <c r="D39" s="56"/>
      <c r="E39" s="56"/>
      <c r="F39" s="56"/>
      <c r="G39" s="58"/>
      <c r="H39" s="58"/>
      <c r="I39" s="58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64">
        <v>51</v>
      </c>
    </row>
    <row r="40" spans="1:21" ht="18" customHeight="1">
      <c r="A40" s="97" t="s">
        <v>0</v>
      </c>
      <c r="B40" s="99" t="s">
        <v>60</v>
      </c>
      <c r="C40" s="93" t="s">
        <v>1</v>
      </c>
      <c r="D40" s="94"/>
      <c r="E40" s="93" t="s">
        <v>3</v>
      </c>
      <c r="F40" s="94"/>
      <c r="G40" s="95" t="s">
        <v>5</v>
      </c>
      <c r="H40" s="95" t="s">
        <v>6</v>
      </c>
      <c r="I40" s="95" t="s">
        <v>7</v>
      </c>
      <c r="J40" s="93" t="s">
        <v>8</v>
      </c>
      <c r="K40" s="94"/>
      <c r="L40" s="93" t="s">
        <v>10</v>
      </c>
      <c r="M40" s="94"/>
      <c r="N40" s="93" t="s">
        <v>12</v>
      </c>
      <c r="O40" s="94"/>
      <c r="P40" s="93" t="s">
        <v>15</v>
      </c>
      <c r="Q40" s="94"/>
      <c r="R40" s="9" t="s">
        <v>14</v>
      </c>
      <c r="S40" s="9" t="s">
        <v>17</v>
      </c>
      <c r="T40" s="9" t="s">
        <v>19</v>
      </c>
      <c r="U40" s="95" t="s">
        <v>21</v>
      </c>
    </row>
    <row r="41" spans="1:21" ht="18" customHeight="1">
      <c r="A41" s="98"/>
      <c r="B41" s="100"/>
      <c r="C41" s="91" t="s">
        <v>2</v>
      </c>
      <c r="D41" s="92"/>
      <c r="E41" s="91" t="s">
        <v>4</v>
      </c>
      <c r="F41" s="92"/>
      <c r="G41" s="96"/>
      <c r="H41" s="96"/>
      <c r="I41" s="96"/>
      <c r="J41" s="91" t="s">
        <v>9</v>
      </c>
      <c r="K41" s="92"/>
      <c r="L41" s="91" t="s">
        <v>11</v>
      </c>
      <c r="M41" s="92"/>
      <c r="N41" s="91" t="s">
        <v>13</v>
      </c>
      <c r="O41" s="92"/>
      <c r="P41" s="91" t="s">
        <v>16</v>
      </c>
      <c r="Q41" s="92"/>
      <c r="R41" s="10" t="s">
        <v>51</v>
      </c>
      <c r="S41" s="10" t="s">
        <v>18</v>
      </c>
      <c r="T41" s="10" t="s">
        <v>20</v>
      </c>
      <c r="U41" s="96"/>
    </row>
    <row r="42" spans="1:21" ht="18" customHeight="1">
      <c r="A42" s="1">
        <v>11</v>
      </c>
      <c r="B42" s="2" t="s">
        <v>29</v>
      </c>
      <c r="C42" s="66">
        <v>2018951.89</v>
      </c>
      <c r="D42" s="104"/>
      <c r="E42" s="84">
        <v>200000</v>
      </c>
      <c r="F42" s="85"/>
      <c r="G42" s="7"/>
      <c r="H42" s="7"/>
      <c r="I42" s="7">
        <v>150</v>
      </c>
      <c r="J42" s="84"/>
      <c r="K42" s="85"/>
      <c r="L42" s="84">
        <v>4250</v>
      </c>
      <c r="M42" s="85"/>
      <c r="N42" s="84">
        <v>47000</v>
      </c>
      <c r="O42" s="85"/>
      <c r="P42" s="86"/>
      <c r="Q42" s="87"/>
      <c r="R42" s="11">
        <f>E42+G42+H42+I42+J42+L42+N42+P42</f>
        <v>251400</v>
      </c>
      <c r="S42" s="11">
        <f>C42+E42+G42+H42+I42+J42+L42+N42+P42</f>
        <v>2270351.8899999997</v>
      </c>
      <c r="T42" s="7">
        <v>150000</v>
      </c>
      <c r="U42" s="11">
        <f aca="true" t="shared" si="6" ref="U42:U68">S42+T42</f>
        <v>2420351.8899999997</v>
      </c>
    </row>
    <row r="43" spans="1:21" ht="18" customHeight="1">
      <c r="A43" s="1">
        <v>12</v>
      </c>
      <c r="B43" s="2" t="s">
        <v>30</v>
      </c>
      <c r="C43" s="66">
        <v>22018.1</v>
      </c>
      <c r="D43" s="104"/>
      <c r="E43" s="84">
        <v>12660</v>
      </c>
      <c r="F43" s="85"/>
      <c r="G43" s="7"/>
      <c r="H43" s="7"/>
      <c r="I43" s="7"/>
      <c r="J43" s="84"/>
      <c r="K43" s="85"/>
      <c r="L43" s="84">
        <v>13806</v>
      </c>
      <c r="M43" s="85"/>
      <c r="N43" s="84">
        <v>6000</v>
      </c>
      <c r="O43" s="85"/>
      <c r="P43" s="86"/>
      <c r="Q43" s="87"/>
      <c r="R43" s="11">
        <f aca="true" t="shared" si="7" ref="R43:R67">E43+G43+H43+I43+J43+L43+N43+P43</f>
        <v>32466</v>
      </c>
      <c r="S43" s="11">
        <f aca="true" t="shared" si="8" ref="S43:S67">C43+E43+G43+H43+I43+J43+L43+N43+P43</f>
        <v>54484.1</v>
      </c>
      <c r="T43" s="7">
        <v>80000</v>
      </c>
      <c r="U43" s="11">
        <f t="shared" si="6"/>
        <v>134484.1</v>
      </c>
    </row>
    <row r="44" spans="1:21" ht="18" customHeight="1">
      <c r="A44" s="1">
        <v>13</v>
      </c>
      <c r="B44" s="2" t="s">
        <v>31</v>
      </c>
      <c r="C44" s="105">
        <v>25487.5</v>
      </c>
      <c r="D44" s="106"/>
      <c r="E44" s="84">
        <v>22310</v>
      </c>
      <c r="F44" s="85"/>
      <c r="G44" s="7"/>
      <c r="H44" s="7"/>
      <c r="I44" s="7"/>
      <c r="J44" s="84"/>
      <c r="K44" s="85"/>
      <c r="L44" s="84">
        <v>100</v>
      </c>
      <c r="M44" s="85"/>
      <c r="N44" s="84">
        <v>2150</v>
      </c>
      <c r="O44" s="85"/>
      <c r="P44" s="86"/>
      <c r="Q44" s="87"/>
      <c r="R44" s="11">
        <f t="shared" si="7"/>
        <v>24560</v>
      </c>
      <c r="S44" s="11">
        <f t="shared" si="8"/>
        <v>50047.5</v>
      </c>
      <c r="T44" s="7">
        <v>28500</v>
      </c>
      <c r="U44" s="11">
        <f t="shared" si="6"/>
        <v>78547.5</v>
      </c>
    </row>
    <row r="45" spans="1:21" ht="18" customHeight="1">
      <c r="A45" s="1">
        <v>14</v>
      </c>
      <c r="B45" s="2" t="s">
        <v>32</v>
      </c>
      <c r="C45" s="66">
        <v>46548.975</v>
      </c>
      <c r="D45" s="104"/>
      <c r="E45" s="84">
        <v>20137</v>
      </c>
      <c r="F45" s="85"/>
      <c r="G45" s="7"/>
      <c r="H45" s="7"/>
      <c r="I45" s="7"/>
      <c r="J45" s="84"/>
      <c r="K45" s="85"/>
      <c r="L45" s="84">
        <v>782.5</v>
      </c>
      <c r="M45" s="85"/>
      <c r="N45" s="84">
        <v>3050</v>
      </c>
      <c r="O45" s="85"/>
      <c r="P45" s="86"/>
      <c r="Q45" s="87"/>
      <c r="R45" s="11">
        <f t="shared" si="7"/>
        <v>23969.5</v>
      </c>
      <c r="S45" s="11">
        <f t="shared" si="8"/>
        <v>70518.475</v>
      </c>
      <c r="T45" s="7">
        <v>21750</v>
      </c>
      <c r="U45" s="11">
        <f t="shared" si="6"/>
        <v>92268.475</v>
      </c>
    </row>
    <row r="46" spans="1:21" ht="18" customHeight="1">
      <c r="A46" s="1">
        <v>15</v>
      </c>
      <c r="B46" s="2" t="s">
        <v>33</v>
      </c>
      <c r="C46" s="84">
        <v>38228.362</v>
      </c>
      <c r="D46" s="85"/>
      <c r="E46" s="84">
        <v>102933</v>
      </c>
      <c r="F46" s="85"/>
      <c r="G46" s="7"/>
      <c r="H46" s="7"/>
      <c r="I46" s="7"/>
      <c r="J46" s="84"/>
      <c r="K46" s="85"/>
      <c r="L46" s="84">
        <v>683</v>
      </c>
      <c r="M46" s="85"/>
      <c r="N46" s="84">
        <v>4070</v>
      </c>
      <c r="O46" s="85"/>
      <c r="P46" s="86"/>
      <c r="Q46" s="87"/>
      <c r="R46" s="11">
        <f t="shared" si="7"/>
        <v>107686</v>
      </c>
      <c r="S46" s="11">
        <f t="shared" si="8"/>
        <v>145914.362</v>
      </c>
      <c r="T46" s="7">
        <v>300000</v>
      </c>
      <c r="U46" s="11">
        <f t="shared" si="6"/>
        <v>445914.36199999996</v>
      </c>
    </row>
    <row r="47" spans="1:21" ht="18" customHeight="1">
      <c r="A47" s="1">
        <v>16</v>
      </c>
      <c r="B47" s="2" t="s">
        <v>50</v>
      </c>
      <c r="C47" s="66">
        <v>23061.4</v>
      </c>
      <c r="D47" s="104"/>
      <c r="E47" s="84">
        <v>25000</v>
      </c>
      <c r="F47" s="85"/>
      <c r="G47" s="7"/>
      <c r="H47" s="7"/>
      <c r="I47" s="7"/>
      <c r="J47" s="84"/>
      <c r="K47" s="85"/>
      <c r="L47" s="84">
        <v>102</v>
      </c>
      <c r="M47" s="85"/>
      <c r="N47" s="84">
        <v>3000</v>
      </c>
      <c r="O47" s="85"/>
      <c r="P47" s="86"/>
      <c r="Q47" s="87"/>
      <c r="R47" s="11">
        <f t="shared" si="7"/>
        <v>28102</v>
      </c>
      <c r="S47" s="11">
        <f t="shared" si="8"/>
        <v>51163.4</v>
      </c>
      <c r="T47" s="7">
        <v>500000</v>
      </c>
      <c r="U47" s="11">
        <f t="shared" si="6"/>
        <v>551163.4</v>
      </c>
    </row>
    <row r="48" spans="1:21" ht="18" customHeight="1">
      <c r="A48" s="1">
        <v>17</v>
      </c>
      <c r="B48" s="2" t="s">
        <v>34</v>
      </c>
      <c r="C48" s="84">
        <v>53330</v>
      </c>
      <c r="D48" s="85"/>
      <c r="E48" s="84">
        <v>79200</v>
      </c>
      <c r="F48" s="85"/>
      <c r="G48" s="7"/>
      <c r="H48" s="7"/>
      <c r="I48" s="7"/>
      <c r="J48" s="84"/>
      <c r="K48" s="85"/>
      <c r="L48" s="84">
        <v>75</v>
      </c>
      <c r="M48" s="85"/>
      <c r="N48" s="84">
        <v>3500</v>
      </c>
      <c r="O48" s="85"/>
      <c r="P48" s="86"/>
      <c r="Q48" s="87"/>
      <c r="R48" s="11">
        <f t="shared" si="7"/>
        <v>82775</v>
      </c>
      <c r="S48" s="11">
        <f t="shared" si="8"/>
        <v>136105</v>
      </c>
      <c r="T48" s="7">
        <v>300204.995</v>
      </c>
      <c r="U48" s="11">
        <f t="shared" si="6"/>
        <v>436309.995</v>
      </c>
    </row>
    <row r="49" spans="1:21" ht="18" customHeight="1">
      <c r="A49" s="1">
        <v>18</v>
      </c>
      <c r="B49" s="2" t="s">
        <v>35</v>
      </c>
      <c r="C49" s="84">
        <v>63548.96</v>
      </c>
      <c r="D49" s="85"/>
      <c r="E49" s="84">
        <v>17000</v>
      </c>
      <c r="F49" s="85"/>
      <c r="G49" s="7"/>
      <c r="H49" s="7"/>
      <c r="I49" s="7"/>
      <c r="J49" s="84"/>
      <c r="K49" s="85"/>
      <c r="L49" s="84">
        <v>60</v>
      </c>
      <c r="M49" s="85"/>
      <c r="N49" s="84">
        <v>4215</v>
      </c>
      <c r="O49" s="85"/>
      <c r="P49" s="86"/>
      <c r="Q49" s="87"/>
      <c r="R49" s="11">
        <f t="shared" si="7"/>
        <v>21275</v>
      </c>
      <c r="S49" s="11">
        <f t="shared" si="8"/>
        <v>84823.95999999999</v>
      </c>
      <c r="T49" s="7">
        <v>74473</v>
      </c>
      <c r="U49" s="11">
        <f t="shared" si="6"/>
        <v>159296.96</v>
      </c>
    </row>
    <row r="50" spans="1:21" ht="18" customHeight="1">
      <c r="A50" s="1">
        <v>19</v>
      </c>
      <c r="B50" s="2" t="s">
        <v>36</v>
      </c>
      <c r="C50" s="68">
        <v>75247.27</v>
      </c>
      <c r="D50" s="69"/>
      <c r="E50" s="84">
        <v>55875</v>
      </c>
      <c r="F50" s="85"/>
      <c r="G50" s="7"/>
      <c r="H50" s="7"/>
      <c r="I50" s="7"/>
      <c r="J50" s="84"/>
      <c r="K50" s="85"/>
      <c r="L50" s="84">
        <v>57</v>
      </c>
      <c r="M50" s="85"/>
      <c r="N50" s="84">
        <v>300</v>
      </c>
      <c r="O50" s="85"/>
      <c r="P50" s="86"/>
      <c r="Q50" s="87"/>
      <c r="R50" s="11">
        <f t="shared" si="7"/>
        <v>56232</v>
      </c>
      <c r="S50" s="11">
        <f t="shared" si="8"/>
        <v>131479.27000000002</v>
      </c>
      <c r="T50" s="7">
        <v>450000</v>
      </c>
      <c r="U50" s="11">
        <f t="shared" si="6"/>
        <v>581479.27</v>
      </c>
    </row>
    <row r="51" spans="1:21" ht="18" customHeight="1">
      <c r="A51" s="1">
        <v>20</v>
      </c>
      <c r="B51" s="2" t="s">
        <v>37</v>
      </c>
      <c r="C51" s="68">
        <v>9602.908</v>
      </c>
      <c r="D51" s="69"/>
      <c r="E51" s="84">
        <v>111146</v>
      </c>
      <c r="F51" s="85"/>
      <c r="G51" s="7"/>
      <c r="H51" s="7"/>
      <c r="I51" s="7"/>
      <c r="J51" s="84"/>
      <c r="K51" s="85"/>
      <c r="L51" s="84">
        <v>173</v>
      </c>
      <c r="M51" s="85"/>
      <c r="N51" s="84">
        <v>3492</v>
      </c>
      <c r="O51" s="85"/>
      <c r="P51" s="86"/>
      <c r="Q51" s="87"/>
      <c r="R51" s="11">
        <f t="shared" si="7"/>
        <v>114811</v>
      </c>
      <c r="S51" s="11">
        <f t="shared" si="8"/>
        <v>124413.908</v>
      </c>
      <c r="T51" s="7">
        <v>2400000</v>
      </c>
      <c r="U51" s="11">
        <f t="shared" si="6"/>
        <v>2524413.908</v>
      </c>
    </row>
    <row r="52" spans="1:21" ht="18" customHeight="1">
      <c r="A52" s="1">
        <v>21</v>
      </c>
      <c r="B52" s="2" t="s">
        <v>38</v>
      </c>
      <c r="C52" s="84">
        <v>13322.4</v>
      </c>
      <c r="D52" s="85"/>
      <c r="E52" s="84">
        <v>138700</v>
      </c>
      <c r="F52" s="85"/>
      <c r="G52" s="7"/>
      <c r="H52" s="7"/>
      <c r="I52" s="7"/>
      <c r="J52" s="84"/>
      <c r="K52" s="85"/>
      <c r="L52" s="84">
        <v>422</v>
      </c>
      <c r="M52" s="85"/>
      <c r="N52" s="84">
        <v>10500</v>
      </c>
      <c r="O52" s="85"/>
      <c r="P52" s="86"/>
      <c r="Q52" s="87"/>
      <c r="R52" s="11">
        <f t="shared" si="7"/>
        <v>149622</v>
      </c>
      <c r="S52" s="11">
        <f t="shared" si="8"/>
        <v>162944.4</v>
      </c>
      <c r="T52" s="7">
        <v>50000</v>
      </c>
      <c r="U52" s="11">
        <f t="shared" si="6"/>
        <v>212944.4</v>
      </c>
    </row>
    <row r="53" spans="1:21" ht="18" customHeight="1">
      <c r="A53" s="1">
        <v>22</v>
      </c>
      <c r="B53" s="2" t="s">
        <v>39</v>
      </c>
      <c r="C53" s="84">
        <v>15974.49</v>
      </c>
      <c r="D53" s="85"/>
      <c r="E53" s="84">
        <v>9550</v>
      </c>
      <c r="F53" s="85"/>
      <c r="G53" s="7"/>
      <c r="H53" s="7"/>
      <c r="I53" s="7"/>
      <c r="J53" s="84"/>
      <c r="K53" s="85"/>
      <c r="L53" s="84">
        <v>60</v>
      </c>
      <c r="M53" s="85"/>
      <c r="N53" s="84">
        <v>2000</v>
      </c>
      <c r="O53" s="85"/>
      <c r="P53" s="86"/>
      <c r="Q53" s="87"/>
      <c r="R53" s="11">
        <f t="shared" si="7"/>
        <v>11610</v>
      </c>
      <c r="S53" s="11">
        <f t="shared" si="8"/>
        <v>27584.489999999998</v>
      </c>
      <c r="T53" s="7">
        <v>400000</v>
      </c>
      <c r="U53" s="11">
        <f t="shared" si="6"/>
        <v>427584.49</v>
      </c>
    </row>
    <row r="54" spans="1:21" ht="18" customHeight="1">
      <c r="A54" s="1">
        <v>23</v>
      </c>
      <c r="B54" s="2" t="s">
        <v>40</v>
      </c>
      <c r="C54" s="84">
        <v>729759.945</v>
      </c>
      <c r="D54" s="85"/>
      <c r="E54" s="84">
        <v>110200</v>
      </c>
      <c r="F54" s="85"/>
      <c r="G54" s="7"/>
      <c r="H54" s="7"/>
      <c r="I54" s="7"/>
      <c r="J54" s="84"/>
      <c r="K54" s="85"/>
      <c r="L54" s="84">
        <v>12001.25</v>
      </c>
      <c r="M54" s="85"/>
      <c r="N54" s="84">
        <v>40106</v>
      </c>
      <c r="O54" s="85"/>
      <c r="P54" s="86"/>
      <c r="Q54" s="87"/>
      <c r="R54" s="11">
        <f t="shared" si="7"/>
        <v>162307.25</v>
      </c>
      <c r="S54" s="11">
        <f t="shared" si="8"/>
        <v>892067.195</v>
      </c>
      <c r="T54" s="7">
        <v>200000</v>
      </c>
      <c r="U54" s="11">
        <f t="shared" si="6"/>
        <v>1092067.1949999998</v>
      </c>
    </row>
    <row r="55" spans="1:21" ht="18" customHeight="1">
      <c r="A55" s="1">
        <v>24</v>
      </c>
      <c r="B55" s="2" t="s">
        <v>41</v>
      </c>
      <c r="C55" s="84">
        <v>66854.86</v>
      </c>
      <c r="D55" s="85"/>
      <c r="E55" s="84">
        <v>36760</v>
      </c>
      <c r="F55" s="85"/>
      <c r="G55" s="7"/>
      <c r="H55" s="7"/>
      <c r="I55" s="7"/>
      <c r="J55" s="84"/>
      <c r="K55" s="85"/>
      <c r="L55" s="84">
        <v>110</v>
      </c>
      <c r="M55" s="85"/>
      <c r="N55" s="84">
        <v>3150</v>
      </c>
      <c r="O55" s="85"/>
      <c r="P55" s="86"/>
      <c r="Q55" s="87"/>
      <c r="R55" s="11">
        <f t="shared" si="7"/>
        <v>40020</v>
      </c>
      <c r="S55" s="11">
        <f t="shared" si="8"/>
        <v>106874.86</v>
      </c>
      <c r="T55" s="7">
        <v>1560000</v>
      </c>
      <c r="U55" s="11">
        <f t="shared" si="6"/>
        <v>1666874.86</v>
      </c>
    </row>
    <row r="56" spans="1:21" ht="18" customHeight="1">
      <c r="A56" s="1">
        <v>25</v>
      </c>
      <c r="B56" s="2" t="s">
        <v>52</v>
      </c>
      <c r="C56" s="84">
        <v>46089.04</v>
      </c>
      <c r="D56" s="85"/>
      <c r="E56" s="84">
        <v>12817</v>
      </c>
      <c r="F56" s="85"/>
      <c r="G56" s="7"/>
      <c r="H56" s="7"/>
      <c r="I56" s="7"/>
      <c r="J56" s="84"/>
      <c r="K56" s="85"/>
      <c r="L56" s="84">
        <v>285</v>
      </c>
      <c r="M56" s="85"/>
      <c r="N56" s="84">
        <v>6000</v>
      </c>
      <c r="O56" s="85"/>
      <c r="P56" s="86"/>
      <c r="Q56" s="87"/>
      <c r="R56" s="11">
        <f t="shared" si="7"/>
        <v>19102</v>
      </c>
      <c r="S56" s="11">
        <f t="shared" si="8"/>
        <v>65191.04</v>
      </c>
      <c r="T56" s="7">
        <v>24532</v>
      </c>
      <c r="U56" s="11">
        <f t="shared" si="6"/>
        <v>89723.04000000001</v>
      </c>
    </row>
    <row r="57" spans="1:21" ht="18" customHeight="1">
      <c r="A57" s="1">
        <v>26</v>
      </c>
      <c r="B57" s="2" t="s">
        <v>42</v>
      </c>
      <c r="C57" s="84">
        <v>8597.11</v>
      </c>
      <c r="D57" s="85"/>
      <c r="E57" s="84">
        <v>8276</v>
      </c>
      <c r="F57" s="85"/>
      <c r="G57" s="7"/>
      <c r="H57" s="7"/>
      <c r="I57" s="7"/>
      <c r="J57" s="84"/>
      <c r="K57" s="85"/>
      <c r="L57" s="84">
        <v>6.7</v>
      </c>
      <c r="M57" s="85"/>
      <c r="N57" s="84">
        <v>450</v>
      </c>
      <c r="O57" s="85"/>
      <c r="P57" s="86"/>
      <c r="Q57" s="87"/>
      <c r="R57" s="11">
        <f t="shared" si="7"/>
        <v>8732.7</v>
      </c>
      <c r="S57" s="11">
        <f t="shared" si="8"/>
        <v>17329.81</v>
      </c>
      <c r="T57" s="7">
        <v>300000</v>
      </c>
      <c r="U57" s="11">
        <f t="shared" si="6"/>
        <v>317329.81</v>
      </c>
    </row>
    <row r="58" spans="1:21" ht="18" customHeight="1">
      <c r="A58" s="3">
        <v>27</v>
      </c>
      <c r="B58" s="4" t="s">
        <v>43</v>
      </c>
      <c r="C58" s="84">
        <v>6417.73</v>
      </c>
      <c r="D58" s="85"/>
      <c r="E58" s="84">
        <v>6500</v>
      </c>
      <c r="F58" s="85"/>
      <c r="G58" s="7"/>
      <c r="H58" s="7"/>
      <c r="I58" s="7"/>
      <c r="J58" s="84"/>
      <c r="K58" s="85"/>
      <c r="L58" s="84">
        <v>25</v>
      </c>
      <c r="M58" s="85"/>
      <c r="N58" s="84">
        <v>650</v>
      </c>
      <c r="O58" s="85"/>
      <c r="P58" s="86"/>
      <c r="Q58" s="87"/>
      <c r="R58" s="11">
        <f t="shared" si="7"/>
        <v>7175</v>
      </c>
      <c r="S58" s="11">
        <f t="shared" si="8"/>
        <v>13592.73</v>
      </c>
      <c r="T58" s="7">
        <v>10000</v>
      </c>
      <c r="U58" s="11">
        <f t="shared" si="6"/>
        <v>23592.73</v>
      </c>
    </row>
    <row r="59" spans="1:21" ht="18" customHeight="1">
      <c r="A59" s="3">
        <v>28</v>
      </c>
      <c r="B59" s="4" t="s">
        <v>44</v>
      </c>
      <c r="C59" s="84">
        <v>4111.85</v>
      </c>
      <c r="D59" s="85"/>
      <c r="E59" s="84">
        <v>4676.5</v>
      </c>
      <c r="F59" s="85"/>
      <c r="G59" s="7"/>
      <c r="H59" s="7"/>
      <c r="I59" s="7"/>
      <c r="J59" s="84">
        <v>9300</v>
      </c>
      <c r="K59" s="85"/>
      <c r="L59" s="84">
        <v>42</v>
      </c>
      <c r="M59" s="85"/>
      <c r="N59" s="84">
        <v>2000</v>
      </c>
      <c r="O59" s="85"/>
      <c r="P59" s="86"/>
      <c r="Q59" s="87"/>
      <c r="R59" s="11">
        <f t="shared" si="7"/>
        <v>16018.5</v>
      </c>
      <c r="S59" s="11">
        <f t="shared" si="8"/>
        <v>20130.35</v>
      </c>
      <c r="T59" s="7">
        <v>1000</v>
      </c>
      <c r="U59" s="11">
        <f t="shared" si="6"/>
        <v>21130.35</v>
      </c>
    </row>
    <row r="60" spans="1:21" ht="18" customHeight="1">
      <c r="A60" s="3">
        <v>29</v>
      </c>
      <c r="B60" s="4" t="s">
        <v>45</v>
      </c>
      <c r="C60" s="84">
        <v>5551.7</v>
      </c>
      <c r="D60" s="85"/>
      <c r="E60" s="84">
        <v>7300</v>
      </c>
      <c r="F60" s="85"/>
      <c r="G60" s="7"/>
      <c r="H60" s="7"/>
      <c r="I60" s="7"/>
      <c r="J60" s="84"/>
      <c r="K60" s="85"/>
      <c r="L60" s="84">
        <v>313</v>
      </c>
      <c r="M60" s="85"/>
      <c r="N60" s="84">
        <v>2600</v>
      </c>
      <c r="O60" s="85"/>
      <c r="P60" s="86"/>
      <c r="Q60" s="87"/>
      <c r="R60" s="11">
        <f t="shared" si="7"/>
        <v>10213</v>
      </c>
      <c r="S60" s="11">
        <f t="shared" si="8"/>
        <v>15764.7</v>
      </c>
      <c r="T60" s="7">
        <v>2000</v>
      </c>
      <c r="U60" s="11">
        <f t="shared" si="6"/>
        <v>17764.7</v>
      </c>
    </row>
    <row r="61" spans="1:21" ht="18" customHeight="1">
      <c r="A61" s="3">
        <v>30</v>
      </c>
      <c r="B61" s="4" t="s">
        <v>46</v>
      </c>
      <c r="C61" s="84">
        <v>1500000</v>
      </c>
      <c r="D61" s="85"/>
      <c r="E61" s="84">
        <v>200000</v>
      </c>
      <c r="F61" s="85"/>
      <c r="G61" s="7"/>
      <c r="H61" s="7">
        <v>235000</v>
      </c>
      <c r="I61" s="7">
        <v>200000</v>
      </c>
      <c r="J61" s="84">
        <v>429170</v>
      </c>
      <c r="K61" s="85"/>
      <c r="L61" s="84">
        <v>497747.564</v>
      </c>
      <c r="M61" s="85"/>
      <c r="N61" s="84">
        <v>185000</v>
      </c>
      <c r="O61" s="85"/>
      <c r="P61" s="84">
        <v>300000</v>
      </c>
      <c r="Q61" s="85"/>
      <c r="R61" s="11">
        <f t="shared" si="7"/>
        <v>2046917.564</v>
      </c>
      <c r="S61" s="11">
        <f t="shared" si="8"/>
        <v>3546917.5640000002</v>
      </c>
      <c r="T61" s="7">
        <v>3033867.15</v>
      </c>
      <c r="U61" s="11">
        <f t="shared" si="6"/>
        <v>6580784.714</v>
      </c>
    </row>
    <row r="62" spans="1:21" ht="18" customHeight="1">
      <c r="A62" s="12">
        <v>31</v>
      </c>
      <c r="B62" s="13" t="s">
        <v>64</v>
      </c>
      <c r="C62" s="80">
        <f>SUM(C63:C66)</f>
        <v>134487.16700000002</v>
      </c>
      <c r="D62" s="81"/>
      <c r="E62" s="80">
        <f aca="true" t="shared" si="9" ref="E62:P62">SUM(E63:E66)</f>
        <v>81955.645</v>
      </c>
      <c r="F62" s="81"/>
      <c r="G62" s="11">
        <f t="shared" si="9"/>
        <v>0</v>
      </c>
      <c r="H62" s="11">
        <f t="shared" si="9"/>
        <v>0</v>
      </c>
      <c r="I62" s="11">
        <f t="shared" si="9"/>
        <v>0</v>
      </c>
      <c r="J62" s="80">
        <f t="shared" si="9"/>
        <v>0</v>
      </c>
      <c r="K62" s="81"/>
      <c r="L62" s="80">
        <f t="shared" si="9"/>
        <v>2750.88</v>
      </c>
      <c r="M62" s="81"/>
      <c r="N62" s="80">
        <f t="shared" si="9"/>
        <v>31860.7</v>
      </c>
      <c r="O62" s="81"/>
      <c r="P62" s="80">
        <f t="shared" si="9"/>
        <v>0</v>
      </c>
      <c r="Q62" s="81"/>
      <c r="R62" s="11">
        <f t="shared" si="7"/>
        <v>116567.225</v>
      </c>
      <c r="S62" s="11">
        <f t="shared" si="8"/>
        <v>251054.39200000005</v>
      </c>
      <c r="T62" s="11">
        <f>SUM(T63:T66)</f>
        <v>4005000</v>
      </c>
      <c r="U62" s="11">
        <f t="shared" si="6"/>
        <v>4256054.392</v>
      </c>
    </row>
    <row r="63" spans="1:21" ht="18" customHeight="1">
      <c r="A63" s="88"/>
      <c r="B63" s="4" t="s">
        <v>56</v>
      </c>
      <c r="C63" s="84">
        <v>62622</v>
      </c>
      <c r="D63" s="85"/>
      <c r="E63" s="84">
        <v>27888.995</v>
      </c>
      <c r="F63" s="85"/>
      <c r="G63" s="7"/>
      <c r="H63" s="7"/>
      <c r="I63" s="7"/>
      <c r="J63" s="84"/>
      <c r="K63" s="85"/>
      <c r="L63" s="84">
        <v>741.25</v>
      </c>
      <c r="M63" s="85"/>
      <c r="N63" s="84">
        <v>14591.2</v>
      </c>
      <c r="O63" s="85"/>
      <c r="P63" s="86"/>
      <c r="Q63" s="87"/>
      <c r="R63" s="11">
        <f t="shared" si="7"/>
        <v>43221.445</v>
      </c>
      <c r="S63" s="11">
        <f t="shared" si="8"/>
        <v>105843.44499999999</v>
      </c>
      <c r="T63" s="7"/>
      <c r="U63" s="11">
        <f t="shared" si="6"/>
        <v>105843.44499999999</v>
      </c>
    </row>
    <row r="64" spans="1:21" ht="18" customHeight="1">
      <c r="A64" s="89"/>
      <c r="B64" s="4" t="s">
        <v>57</v>
      </c>
      <c r="C64" s="84">
        <v>28973.477</v>
      </c>
      <c r="D64" s="85"/>
      <c r="E64" s="84">
        <v>21229.65</v>
      </c>
      <c r="F64" s="85"/>
      <c r="G64" s="7"/>
      <c r="H64" s="7"/>
      <c r="I64" s="7"/>
      <c r="J64" s="84"/>
      <c r="K64" s="85"/>
      <c r="L64" s="84">
        <v>1679.63</v>
      </c>
      <c r="M64" s="85"/>
      <c r="N64" s="84">
        <v>9704.5</v>
      </c>
      <c r="O64" s="85"/>
      <c r="P64" s="86"/>
      <c r="Q64" s="87"/>
      <c r="R64" s="11">
        <f t="shared" si="7"/>
        <v>32613.780000000002</v>
      </c>
      <c r="S64" s="11">
        <f t="shared" si="8"/>
        <v>61587.257</v>
      </c>
      <c r="T64" s="7">
        <v>4000000</v>
      </c>
      <c r="U64" s="11">
        <f t="shared" si="6"/>
        <v>4061587.257</v>
      </c>
    </row>
    <row r="65" spans="1:21" ht="18" customHeight="1">
      <c r="A65" s="89"/>
      <c r="B65" s="4" t="s">
        <v>58</v>
      </c>
      <c r="C65" s="66">
        <v>27063.69</v>
      </c>
      <c r="D65" s="104"/>
      <c r="E65" s="84">
        <v>12200</v>
      </c>
      <c r="F65" s="85"/>
      <c r="G65" s="7"/>
      <c r="H65" s="7"/>
      <c r="I65" s="7"/>
      <c r="J65" s="84"/>
      <c r="K65" s="85"/>
      <c r="L65" s="84">
        <v>300</v>
      </c>
      <c r="M65" s="85"/>
      <c r="N65" s="84">
        <v>2000</v>
      </c>
      <c r="O65" s="85"/>
      <c r="P65" s="86"/>
      <c r="Q65" s="87"/>
      <c r="R65" s="11">
        <f t="shared" si="7"/>
        <v>14500</v>
      </c>
      <c r="S65" s="11">
        <f t="shared" si="8"/>
        <v>41563.69</v>
      </c>
      <c r="T65" s="7">
        <v>5000</v>
      </c>
      <c r="U65" s="11">
        <f t="shared" si="6"/>
        <v>46563.69</v>
      </c>
    </row>
    <row r="66" spans="1:21" ht="18" customHeight="1">
      <c r="A66" s="90"/>
      <c r="B66" s="4" t="s">
        <v>59</v>
      </c>
      <c r="C66" s="66">
        <v>15828</v>
      </c>
      <c r="D66" s="104"/>
      <c r="E66" s="84">
        <v>20637</v>
      </c>
      <c r="F66" s="85"/>
      <c r="G66" s="7"/>
      <c r="H66" s="7"/>
      <c r="I66" s="7"/>
      <c r="J66" s="84"/>
      <c r="K66" s="85"/>
      <c r="L66" s="84">
        <v>30</v>
      </c>
      <c r="M66" s="85"/>
      <c r="N66" s="84">
        <v>5565</v>
      </c>
      <c r="O66" s="85"/>
      <c r="P66" s="86"/>
      <c r="Q66" s="87"/>
      <c r="R66" s="11">
        <f t="shared" si="7"/>
        <v>26232</v>
      </c>
      <c r="S66" s="11">
        <f t="shared" si="8"/>
        <v>42060</v>
      </c>
      <c r="T66" s="7"/>
      <c r="U66" s="11">
        <f t="shared" si="6"/>
        <v>42060</v>
      </c>
    </row>
    <row r="67" spans="1:21" ht="18" customHeight="1">
      <c r="A67" s="1">
        <v>32</v>
      </c>
      <c r="B67" s="4" t="s">
        <v>47</v>
      </c>
      <c r="C67" s="84">
        <v>91566</v>
      </c>
      <c r="D67" s="85"/>
      <c r="E67" s="84">
        <v>37631.95</v>
      </c>
      <c r="F67" s="85"/>
      <c r="G67" s="7"/>
      <c r="H67" s="7"/>
      <c r="I67" s="7"/>
      <c r="J67" s="84"/>
      <c r="K67" s="85"/>
      <c r="L67" s="84">
        <v>162</v>
      </c>
      <c r="M67" s="85"/>
      <c r="N67" s="84">
        <v>1930</v>
      </c>
      <c r="O67" s="85"/>
      <c r="P67" s="84">
        <v>5000</v>
      </c>
      <c r="Q67" s="85"/>
      <c r="R67" s="11">
        <f t="shared" si="7"/>
        <v>44723.95</v>
      </c>
      <c r="S67" s="11">
        <f t="shared" si="8"/>
        <v>136289.95</v>
      </c>
      <c r="T67" s="7">
        <v>25000</v>
      </c>
      <c r="U67" s="11">
        <f t="shared" si="6"/>
        <v>161289.95</v>
      </c>
    </row>
    <row r="68" spans="1:22" ht="18" customHeight="1">
      <c r="A68" s="82" t="s">
        <v>48</v>
      </c>
      <c r="B68" s="83"/>
      <c r="C68" s="80">
        <f>C6+C13+C14+C30+C31+C34+C35+C36+C37+C38+C42+C43+C44+C45+C46+C47+C48+C49+C50+C51+C52+C53+C54+C55+C56+C57+C58+C59+C60+C61+C62+C67</f>
        <v>12016980.630999997</v>
      </c>
      <c r="D68" s="81"/>
      <c r="E68" s="80">
        <f>E6+E13+E14+E30+E31+E34+E35+E36+E37+E38+E42+E43+E44+E45+E46+E47+E48+E49+E50+E51+E52+E53+E54+E55+E56+E57+E58+E59+E60+E61+E62+E67</f>
        <v>7880795.278</v>
      </c>
      <c r="F68" s="81"/>
      <c r="G68" s="11">
        <f>G6+G13+G14+G30+G31+G34+G35+G36+G37+G38+G42+G43+G44+G45+G46+G47+G48+G49+G50+G51+G52+G53+G54+G55+G56+G57+G58+G59+G60+G61+G62+G67</f>
        <v>760000</v>
      </c>
      <c r="H68" s="11">
        <f>H6+H13+H14+H30+H31+H34+H35+H36+H37+H38+H42+H43+H44+H45+H46+H47+H48+H49+H50+H51+H52+H53+H54+H55+H56+H57+H58+H59+H60+H61+H62+H67</f>
        <v>2383052.92</v>
      </c>
      <c r="I68" s="11">
        <f>I6+I13+I14+I30+I31+I34+I35+I36+I37+I38+I42+I43+I44+I45+I46+I47+I48+I49+I50+I51+I52+I53+I54+I55+I56+I57+I58+I59+I60+I61+I62+I67</f>
        <v>1908288.568</v>
      </c>
      <c r="J68" s="80">
        <f>J6+J13+J14+J30+J31+J34+J35+J36+J37+J38+J42+J43+J44+J45+J46+J47+J48+J49+J50+J51+J52+J53+J54+J55+J56+J57+J58+J59+J60+J61+J62+J67</f>
        <v>5565812.5</v>
      </c>
      <c r="K68" s="81"/>
      <c r="L68" s="80">
        <f>L6+L13+L14+L30+L31+L34+L35+L36+L37+L38+L42+L43+L44+L45+L46+L47+L48+L49+L50+L51+L52+L53+L54+L55+L56+L57+L58+L59+L60+L61+L62+L67</f>
        <v>6341816.2</v>
      </c>
      <c r="M68" s="81"/>
      <c r="N68" s="80">
        <f>N6+N13+N14+N30+N31+N34+N35+N36+N37+N38+N42+N43+N44+N45+N46+N47+N48+N49+N50+N51+N52+N53+N54+N55+N56+N57+N58+N59+N60+N61+N62+N67</f>
        <v>2977250.306</v>
      </c>
      <c r="O68" s="81"/>
      <c r="P68" s="80">
        <f>P6+P13+P14+P30+P31+P34+P35+P36+P37+P38+P42+P43+P44+P45+P46+P47+P48+P49+P50+P51+P52+P53+P54+P55+P56+P57+P58+P59+P60+P61+P62+P67</f>
        <v>4356750</v>
      </c>
      <c r="Q68" s="81"/>
      <c r="R68" s="11">
        <f>R6+R13+R14+R30+R31+R34+R35+R36+R37+R38+R42+R43+R44+R45+R46+R47+R48+R49+R50+R51+R52+R53+R54+R55+R56+R57+R58+R59+R60+R61+R62+R67</f>
        <v>32173765.772000004</v>
      </c>
      <c r="S68" s="11">
        <f>S6+S13+S14+S30+S31+S34+S35+S36+S37+S38+S42+S43+S44+S45+S46+S47+S48+S49+S50+S51+S52+S53+S54+S55+S56+S57+S58+S59+S60+S61+S62+S67</f>
        <v>44190746.40300002</v>
      </c>
      <c r="T68" s="11">
        <f>T6+T13+T14+T30+T31+T34+T35+T36+T37+T38+T42+T43+T44+T45+T46+T47+T48+T49+T50+T51+T52+T53+T54+T55+T56+T57+T58+T59+T60+T61+T62+T67</f>
        <v>15671227.145000001</v>
      </c>
      <c r="U68" s="11">
        <f t="shared" si="6"/>
        <v>59861973.54800002</v>
      </c>
      <c r="V68" s="15"/>
    </row>
    <row r="69" spans="1:20" ht="18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7" ht="18" customHeight="1">
      <c r="U77" s="62">
        <v>52</v>
      </c>
    </row>
  </sheetData>
  <sheetProtection password="DD7A" sheet="1" objects="1" scenarios="1"/>
  <mergeCells count="405">
    <mergeCell ref="L68:M68"/>
    <mergeCell ref="N68:O68"/>
    <mergeCell ref="P68:Q68"/>
    <mergeCell ref="A68:B68"/>
    <mergeCell ref="C68:D68"/>
    <mergeCell ref="E68:F68"/>
    <mergeCell ref="J68:K68"/>
    <mergeCell ref="N66:O66"/>
    <mergeCell ref="P66:Q66"/>
    <mergeCell ref="C67:D67"/>
    <mergeCell ref="E67:F67"/>
    <mergeCell ref="J67:K67"/>
    <mergeCell ref="L67:M67"/>
    <mergeCell ref="N67:O67"/>
    <mergeCell ref="P67:Q67"/>
    <mergeCell ref="C66:D66"/>
    <mergeCell ref="E66:F66"/>
    <mergeCell ref="J66:K66"/>
    <mergeCell ref="L66:M66"/>
    <mergeCell ref="P64:Q64"/>
    <mergeCell ref="C65:D65"/>
    <mergeCell ref="E65:F65"/>
    <mergeCell ref="J65:K65"/>
    <mergeCell ref="L65:M65"/>
    <mergeCell ref="N65:O65"/>
    <mergeCell ref="P65:Q65"/>
    <mergeCell ref="E64:F64"/>
    <mergeCell ref="J64:K64"/>
    <mergeCell ref="L64:M64"/>
    <mergeCell ref="N64:O64"/>
    <mergeCell ref="N62:O62"/>
    <mergeCell ref="P62:Q62"/>
    <mergeCell ref="A63:A66"/>
    <mergeCell ref="C63:D63"/>
    <mergeCell ref="E63:F63"/>
    <mergeCell ref="J63:K63"/>
    <mergeCell ref="L63:M63"/>
    <mergeCell ref="N63:O63"/>
    <mergeCell ref="P63:Q63"/>
    <mergeCell ref="C64:D64"/>
    <mergeCell ref="C62:D62"/>
    <mergeCell ref="E62:F62"/>
    <mergeCell ref="J62:K62"/>
    <mergeCell ref="L62:M62"/>
    <mergeCell ref="N60:O60"/>
    <mergeCell ref="L60:M60"/>
    <mergeCell ref="P60:Q60"/>
    <mergeCell ref="C61:D61"/>
    <mergeCell ref="E61:F61"/>
    <mergeCell ref="J61:K61"/>
    <mergeCell ref="L61:M61"/>
    <mergeCell ref="N61:O61"/>
    <mergeCell ref="P61:Q61"/>
    <mergeCell ref="C60:D60"/>
    <mergeCell ref="E60:F60"/>
    <mergeCell ref="J60:K60"/>
    <mergeCell ref="N59:O59"/>
    <mergeCell ref="P59:Q59"/>
    <mergeCell ref="C58:D58"/>
    <mergeCell ref="E58:F58"/>
    <mergeCell ref="C59:D59"/>
    <mergeCell ref="E59:F59"/>
    <mergeCell ref="J59:K59"/>
    <mergeCell ref="L59:M59"/>
    <mergeCell ref="J58:K58"/>
    <mergeCell ref="L58:M58"/>
    <mergeCell ref="N56:O56"/>
    <mergeCell ref="P56:Q56"/>
    <mergeCell ref="N57:O57"/>
    <mergeCell ref="P57:Q57"/>
    <mergeCell ref="N58:O58"/>
    <mergeCell ref="P58:Q58"/>
    <mergeCell ref="C57:D57"/>
    <mergeCell ref="E57:F57"/>
    <mergeCell ref="J57:K57"/>
    <mergeCell ref="L57:M57"/>
    <mergeCell ref="C56:D56"/>
    <mergeCell ref="E56:F56"/>
    <mergeCell ref="J56:K56"/>
    <mergeCell ref="L56:M56"/>
    <mergeCell ref="N55:O55"/>
    <mergeCell ref="P55:Q55"/>
    <mergeCell ref="C54:D54"/>
    <mergeCell ref="E54:F54"/>
    <mergeCell ref="C55:D55"/>
    <mergeCell ref="E55:F55"/>
    <mergeCell ref="J55:K55"/>
    <mergeCell ref="L55:M55"/>
    <mergeCell ref="J54:K54"/>
    <mergeCell ref="L54:M54"/>
    <mergeCell ref="N52:O52"/>
    <mergeCell ref="P52:Q52"/>
    <mergeCell ref="N53:O53"/>
    <mergeCell ref="P53:Q53"/>
    <mergeCell ref="N54:O54"/>
    <mergeCell ref="P54:Q54"/>
    <mergeCell ref="C53:D53"/>
    <mergeCell ref="E53:F53"/>
    <mergeCell ref="J53:K53"/>
    <mergeCell ref="L53:M53"/>
    <mergeCell ref="C52:D52"/>
    <mergeCell ref="E52:F52"/>
    <mergeCell ref="J52:K52"/>
    <mergeCell ref="L52:M52"/>
    <mergeCell ref="N51:O51"/>
    <mergeCell ref="P51:Q51"/>
    <mergeCell ref="C50:D50"/>
    <mergeCell ref="E50:F50"/>
    <mergeCell ref="C51:D51"/>
    <mergeCell ref="E51:F51"/>
    <mergeCell ref="J51:K51"/>
    <mergeCell ref="L51:M51"/>
    <mergeCell ref="J50:K50"/>
    <mergeCell ref="L50:M50"/>
    <mergeCell ref="N48:O48"/>
    <mergeCell ref="P48:Q48"/>
    <mergeCell ref="N49:O49"/>
    <mergeCell ref="P49:Q49"/>
    <mergeCell ref="N50:O50"/>
    <mergeCell ref="P50:Q50"/>
    <mergeCell ref="C49:D49"/>
    <mergeCell ref="E49:F49"/>
    <mergeCell ref="J49:K49"/>
    <mergeCell ref="L49:M49"/>
    <mergeCell ref="C48:D48"/>
    <mergeCell ref="E48:F48"/>
    <mergeCell ref="J48:K48"/>
    <mergeCell ref="L48:M48"/>
    <mergeCell ref="N47:O47"/>
    <mergeCell ref="P47:Q47"/>
    <mergeCell ref="C46:D46"/>
    <mergeCell ref="E46:F46"/>
    <mergeCell ref="C47:D47"/>
    <mergeCell ref="E47:F47"/>
    <mergeCell ref="J47:K47"/>
    <mergeCell ref="L47:M47"/>
    <mergeCell ref="J46:K46"/>
    <mergeCell ref="L46:M46"/>
    <mergeCell ref="N44:O44"/>
    <mergeCell ref="P44:Q44"/>
    <mergeCell ref="N45:O45"/>
    <mergeCell ref="P45:Q45"/>
    <mergeCell ref="N46:O46"/>
    <mergeCell ref="P46:Q46"/>
    <mergeCell ref="C45:D45"/>
    <mergeCell ref="E45:F45"/>
    <mergeCell ref="J45:K45"/>
    <mergeCell ref="L45:M45"/>
    <mergeCell ref="C44:D44"/>
    <mergeCell ref="E44:F44"/>
    <mergeCell ref="J44:K44"/>
    <mergeCell ref="L44:M44"/>
    <mergeCell ref="N42:O42"/>
    <mergeCell ref="P42:Q42"/>
    <mergeCell ref="C43:D43"/>
    <mergeCell ref="E43:F43"/>
    <mergeCell ref="J43:K43"/>
    <mergeCell ref="L43:M43"/>
    <mergeCell ref="N43:O43"/>
    <mergeCell ref="P43:Q43"/>
    <mergeCell ref="C42:D42"/>
    <mergeCell ref="E42:F42"/>
    <mergeCell ref="J42:K42"/>
    <mergeCell ref="L42:M42"/>
    <mergeCell ref="C41:D41"/>
    <mergeCell ref="E41:F41"/>
    <mergeCell ref="J41:K41"/>
    <mergeCell ref="L41:M41"/>
    <mergeCell ref="L40:M40"/>
    <mergeCell ref="N40:O40"/>
    <mergeCell ref="P40:Q40"/>
    <mergeCell ref="U40:U41"/>
    <mergeCell ref="N41:O41"/>
    <mergeCell ref="P41:Q41"/>
    <mergeCell ref="N38:O38"/>
    <mergeCell ref="P38:Q38"/>
    <mergeCell ref="A40:A41"/>
    <mergeCell ref="B40:B41"/>
    <mergeCell ref="C40:D40"/>
    <mergeCell ref="E40:F40"/>
    <mergeCell ref="G40:G41"/>
    <mergeCell ref="H40:H41"/>
    <mergeCell ref="I40:I41"/>
    <mergeCell ref="J40:K40"/>
    <mergeCell ref="C38:D38"/>
    <mergeCell ref="E38:F38"/>
    <mergeCell ref="J38:K38"/>
    <mergeCell ref="L38:M38"/>
    <mergeCell ref="N37:O37"/>
    <mergeCell ref="P37:Q37"/>
    <mergeCell ref="C36:D36"/>
    <mergeCell ref="E36:F36"/>
    <mergeCell ref="C37:D37"/>
    <mergeCell ref="E37:F37"/>
    <mergeCell ref="J37:K37"/>
    <mergeCell ref="L37:M37"/>
    <mergeCell ref="J36:K36"/>
    <mergeCell ref="L36:M36"/>
    <mergeCell ref="N34:O34"/>
    <mergeCell ref="P34:Q34"/>
    <mergeCell ref="N35:O35"/>
    <mergeCell ref="P35:Q35"/>
    <mergeCell ref="N36:O36"/>
    <mergeCell ref="P36:Q36"/>
    <mergeCell ref="C35:D35"/>
    <mergeCell ref="E35:F35"/>
    <mergeCell ref="J35:K35"/>
    <mergeCell ref="L35:M35"/>
    <mergeCell ref="C34:D34"/>
    <mergeCell ref="E34:F34"/>
    <mergeCell ref="J34:K34"/>
    <mergeCell ref="L34:M34"/>
    <mergeCell ref="N33:O33"/>
    <mergeCell ref="P33:Q33"/>
    <mergeCell ref="C32:D32"/>
    <mergeCell ref="E32:F32"/>
    <mergeCell ref="C33:D33"/>
    <mergeCell ref="E33:F33"/>
    <mergeCell ref="J33:K33"/>
    <mergeCell ref="L33:M33"/>
    <mergeCell ref="J32:K32"/>
    <mergeCell ref="L32:M32"/>
    <mergeCell ref="N30:O30"/>
    <mergeCell ref="P30:Q30"/>
    <mergeCell ref="N31:O31"/>
    <mergeCell ref="P31:Q31"/>
    <mergeCell ref="N32:O32"/>
    <mergeCell ref="P32:Q32"/>
    <mergeCell ref="C31:D31"/>
    <mergeCell ref="E31:F31"/>
    <mergeCell ref="J31:K31"/>
    <mergeCell ref="L31:M31"/>
    <mergeCell ref="C30:D30"/>
    <mergeCell ref="E30:F30"/>
    <mergeCell ref="J30:K30"/>
    <mergeCell ref="L30:M30"/>
    <mergeCell ref="N29:O29"/>
    <mergeCell ref="P29:Q29"/>
    <mergeCell ref="C28:D28"/>
    <mergeCell ref="E28:F28"/>
    <mergeCell ref="C29:D29"/>
    <mergeCell ref="E29:F29"/>
    <mergeCell ref="J29:K29"/>
    <mergeCell ref="L29:M29"/>
    <mergeCell ref="J28:K28"/>
    <mergeCell ref="L28:M28"/>
    <mergeCell ref="N26:O26"/>
    <mergeCell ref="P26:Q26"/>
    <mergeCell ref="N27:O27"/>
    <mergeCell ref="P27:Q27"/>
    <mergeCell ref="N28:O28"/>
    <mergeCell ref="P28:Q28"/>
    <mergeCell ref="C27:D27"/>
    <mergeCell ref="E27:F27"/>
    <mergeCell ref="J27:K27"/>
    <mergeCell ref="L27:M27"/>
    <mergeCell ref="C26:D26"/>
    <mergeCell ref="E26:F26"/>
    <mergeCell ref="J26:K26"/>
    <mergeCell ref="L26:M26"/>
    <mergeCell ref="N25:O25"/>
    <mergeCell ref="P25:Q25"/>
    <mergeCell ref="C24:D24"/>
    <mergeCell ref="E24:F24"/>
    <mergeCell ref="C25:D25"/>
    <mergeCell ref="E25:F25"/>
    <mergeCell ref="J25:K25"/>
    <mergeCell ref="L25:M25"/>
    <mergeCell ref="J24:K24"/>
    <mergeCell ref="L24:M24"/>
    <mergeCell ref="N22:O22"/>
    <mergeCell ref="P22:Q22"/>
    <mergeCell ref="N23:O23"/>
    <mergeCell ref="P23:Q23"/>
    <mergeCell ref="N24:O24"/>
    <mergeCell ref="P24:Q24"/>
    <mergeCell ref="C23:D23"/>
    <mergeCell ref="E23:F23"/>
    <mergeCell ref="J23:K23"/>
    <mergeCell ref="L23:M23"/>
    <mergeCell ref="C22:D22"/>
    <mergeCell ref="E22:F22"/>
    <mergeCell ref="J22:K22"/>
    <mergeCell ref="L22:M22"/>
    <mergeCell ref="N21:O21"/>
    <mergeCell ref="P21:Q21"/>
    <mergeCell ref="C20:D20"/>
    <mergeCell ref="E20:F20"/>
    <mergeCell ref="C21:D21"/>
    <mergeCell ref="E21:F21"/>
    <mergeCell ref="J21:K21"/>
    <mergeCell ref="L21:M21"/>
    <mergeCell ref="J20:K20"/>
    <mergeCell ref="L20:M20"/>
    <mergeCell ref="N18:O18"/>
    <mergeCell ref="P18:Q18"/>
    <mergeCell ref="N19:O19"/>
    <mergeCell ref="P19:Q19"/>
    <mergeCell ref="N20:O20"/>
    <mergeCell ref="P20:Q20"/>
    <mergeCell ref="C19:D19"/>
    <mergeCell ref="E19:F19"/>
    <mergeCell ref="J19:K19"/>
    <mergeCell ref="L19:M19"/>
    <mergeCell ref="P17:Q17"/>
    <mergeCell ref="C16:D16"/>
    <mergeCell ref="E16:F16"/>
    <mergeCell ref="C18:D18"/>
    <mergeCell ref="E18:F18"/>
    <mergeCell ref="J18:K18"/>
    <mergeCell ref="L18:M18"/>
    <mergeCell ref="E17:F17"/>
    <mergeCell ref="J17:K17"/>
    <mergeCell ref="L17:M17"/>
    <mergeCell ref="N17:O17"/>
    <mergeCell ref="J16:K16"/>
    <mergeCell ref="L16:M16"/>
    <mergeCell ref="N14:O14"/>
    <mergeCell ref="J14:K14"/>
    <mergeCell ref="L14:M14"/>
    <mergeCell ref="P14:Q14"/>
    <mergeCell ref="N15:O15"/>
    <mergeCell ref="P15:Q15"/>
    <mergeCell ref="N16:O16"/>
    <mergeCell ref="P16:Q16"/>
    <mergeCell ref="C15:D15"/>
    <mergeCell ref="E15:F15"/>
    <mergeCell ref="J15:K15"/>
    <mergeCell ref="L15:M15"/>
    <mergeCell ref="N12:O12"/>
    <mergeCell ref="P12:Q12"/>
    <mergeCell ref="C13:D13"/>
    <mergeCell ref="E13:F13"/>
    <mergeCell ref="J13:K13"/>
    <mergeCell ref="L13:M13"/>
    <mergeCell ref="N13:O13"/>
    <mergeCell ref="P13:Q13"/>
    <mergeCell ref="C12:D12"/>
    <mergeCell ref="E12:F12"/>
    <mergeCell ref="J12:K12"/>
    <mergeCell ref="L12:M12"/>
    <mergeCell ref="P10:Q10"/>
    <mergeCell ref="C11:D11"/>
    <mergeCell ref="E11:F11"/>
    <mergeCell ref="J11:K11"/>
    <mergeCell ref="L11:M11"/>
    <mergeCell ref="N11:O11"/>
    <mergeCell ref="P11:Q11"/>
    <mergeCell ref="E10:F10"/>
    <mergeCell ref="N10:O10"/>
    <mergeCell ref="P8:Q8"/>
    <mergeCell ref="N9:O9"/>
    <mergeCell ref="P9:Q9"/>
    <mergeCell ref="J9:K9"/>
    <mergeCell ref="L9:M9"/>
    <mergeCell ref="J10:K10"/>
    <mergeCell ref="L10:M10"/>
    <mergeCell ref="N6:O6"/>
    <mergeCell ref="P6:Q6"/>
    <mergeCell ref="C7:D7"/>
    <mergeCell ref="E7:F7"/>
    <mergeCell ref="J7:K7"/>
    <mergeCell ref="L7:M7"/>
    <mergeCell ref="N7:O7"/>
    <mergeCell ref="P7:Q7"/>
    <mergeCell ref="C6:D6"/>
    <mergeCell ref="E6:F6"/>
    <mergeCell ref="J6:K6"/>
    <mergeCell ref="L6:M6"/>
    <mergeCell ref="U4:U5"/>
    <mergeCell ref="C5:D5"/>
    <mergeCell ref="E5:F5"/>
    <mergeCell ref="J5:K5"/>
    <mergeCell ref="L5:M5"/>
    <mergeCell ref="N5:O5"/>
    <mergeCell ref="P5:Q5"/>
    <mergeCell ref="J4:K4"/>
    <mergeCell ref="L4:M4"/>
    <mergeCell ref="N4:O4"/>
    <mergeCell ref="P4:Q4"/>
    <mergeCell ref="A7:A12"/>
    <mergeCell ref="J8:K8"/>
    <mergeCell ref="L8:M8"/>
    <mergeCell ref="N8:O8"/>
    <mergeCell ref="A4:A5"/>
    <mergeCell ref="B4:B5"/>
    <mergeCell ref="G4:G5"/>
    <mergeCell ref="A15:A23"/>
    <mergeCell ref="A32:A33"/>
    <mergeCell ref="C8:D8"/>
    <mergeCell ref="E8:F8"/>
    <mergeCell ref="C10:D10"/>
    <mergeCell ref="C9:D9"/>
    <mergeCell ref="E9:F9"/>
    <mergeCell ref="C14:D14"/>
    <mergeCell ref="E14:F14"/>
    <mergeCell ref="C17:D17"/>
    <mergeCell ref="C4:D4"/>
    <mergeCell ref="E4:F4"/>
    <mergeCell ref="H4:H5"/>
    <mergeCell ref="I4:I5"/>
    <mergeCell ref="A1:B1"/>
    <mergeCell ref="A2:B2"/>
    <mergeCell ref="C2:T2"/>
    <mergeCell ref="T3:U3"/>
  </mergeCells>
  <printOptions/>
  <pageMargins left="0.17" right="0.16" top="0.31" bottom="0.28" header="0.27" footer="0.21"/>
  <pageSetup horizontalDpi="600" verticalDpi="600" orientation="landscape" paperSize="9" scale="8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GActionBudget2008</dc:title>
  <dc:subject/>
  <dc:creator>AZEM JAMAL</dc:creator>
  <cp:keywords/>
  <dc:description/>
  <cp:lastModifiedBy>user</cp:lastModifiedBy>
  <cp:lastPrinted>2009-01-18T06:24:50Z</cp:lastPrinted>
  <dcterms:created xsi:type="dcterms:W3CDTF">2006-10-16T06:26:38Z</dcterms:created>
  <dcterms:modified xsi:type="dcterms:W3CDTF">2010-04-29T19:02:12Z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VMCDCHTSR4DK-1797567310-258</vt:lpwstr>
  </property>
  <property fmtid="{D5CDD505-2E9C-101B-9397-08002B2CF9AE}" pid="4" name="_dlc_DocIdItemGu">
    <vt:lpwstr>dda71d22-ac41-4b0f-a696-69a1a8f5bb21</vt:lpwstr>
  </property>
  <property fmtid="{D5CDD505-2E9C-101B-9397-08002B2CF9AE}" pid="5" name="_dlc_DocIdU">
    <vt:lpwstr>http://cms-mof/_layouts/DocIdRedir.aspx?ID=VMCDCHTSR4DK-1797567310-258, VMCDCHTSR4DK-1797567310-258</vt:lpwstr>
  </property>
</Properties>
</file>